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ssio/Google Drive/EMME 2020/PLANILHA CÁLCULO HORAS LETIVAS/"/>
    </mc:Choice>
  </mc:AlternateContent>
  <xr:revisionPtr revIDLastSave="0" documentId="13_ncr:1_{08AAC367-9A06-EB41-9746-12FFB16ED0D3}" xr6:coauthVersionLast="36" xr6:coauthVersionMax="36" xr10:uidLastSave="{00000000-0000-0000-0000-000000000000}"/>
  <bookViews>
    <workbookView xWindow="0" yWindow="460" windowWidth="28800" windowHeight="16500" xr2:uid="{CBE28A5E-32DC-0843-BFC6-BD408896F250}"/>
  </bookViews>
  <sheets>
    <sheet name="DIAS LETIVOS" sheetId="3" r:id="rId1"/>
    <sheet name="CONFIGURAÇÕES" sheetId="4" r:id="rId2"/>
    <sheet name="AULAS REMOTAS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A3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11" i="5"/>
  <c r="F301" i="5"/>
  <c r="G301" i="5"/>
  <c r="E301" i="5"/>
  <c r="F26" i="4"/>
  <c r="E26" i="4"/>
  <c r="E27" i="4"/>
  <c r="B11" i="5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H225" i="3"/>
  <c r="I225" i="3" s="1"/>
  <c r="H226" i="3"/>
  <c r="I226" i="3" s="1"/>
  <c r="H227" i="3"/>
  <c r="I227" i="3" s="1"/>
  <c r="H228" i="3"/>
  <c r="I228" i="3" s="1"/>
  <c r="H229" i="3"/>
  <c r="I229" i="3" s="1"/>
  <c r="H230" i="3"/>
  <c r="I230" i="3" s="1"/>
  <c r="H231" i="3"/>
  <c r="I231" i="3" s="1"/>
  <c r="H232" i="3"/>
  <c r="I232" i="3" s="1"/>
  <c r="H233" i="3"/>
  <c r="I233" i="3" s="1"/>
  <c r="H234" i="3"/>
  <c r="I234" i="3" s="1"/>
  <c r="H235" i="3"/>
  <c r="I235" i="3" s="1"/>
  <c r="H236" i="3"/>
  <c r="I236" i="3" s="1"/>
  <c r="H237" i="3"/>
  <c r="I237" i="3" s="1"/>
  <c r="H238" i="3"/>
  <c r="I238" i="3" s="1"/>
  <c r="H239" i="3"/>
  <c r="I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I247" i="3" s="1"/>
  <c r="H248" i="3"/>
  <c r="I248" i="3" s="1"/>
  <c r="H249" i="3"/>
  <c r="I249" i="3" s="1"/>
  <c r="H250" i="3"/>
  <c r="I250" i="3" s="1"/>
  <c r="H251" i="3"/>
  <c r="I251" i="3" s="1"/>
  <c r="H252" i="3"/>
  <c r="I252" i="3" s="1"/>
  <c r="H253" i="3"/>
  <c r="I253" i="3" s="1"/>
  <c r="H254" i="3"/>
  <c r="I254" i="3" s="1"/>
  <c r="H255" i="3"/>
  <c r="I255" i="3" s="1"/>
  <c r="H256" i="3"/>
  <c r="I256" i="3" s="1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 s="1"/>
  <c r="H264" i="3"/>
  <c r="I264" i="3" s="1"/>
  <c r="H265" i="3"/>
  <c r="I265" i="3" s="1"/>
  <c r="H266" i="3"/>
  <c r="I266" i="3" s="1"/>
  <c r="H267" i="3"/>
  <c r="I267" i="3" s="1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 s="1"/>
  <c r="H274" i="3"/>
  <c r="I274" i="3" s="1"/>
  <c r="H275" i="3"/>
  <c r="I275" i="3" s="1"/>
  <c r="H276" i="3"/>
  <c r="I276" i="3" s="1"/>
  <c r="H277" i="3"/>
  <c r="I277" i="3" s="1"/>
  <c r="H278" i="3"/>
  <c r="I278" i="3" s="1"/>
  <c r="H279" i="3"/>
  <c r="I279" i="3" s="1"/>
  <c r="H280" i="3"/>
  <c r="I280" i="3" s="1"/>
  <c r="H281" i="3"/>
  <c r="I281" i="3" s="1"/>
  <c r="H282" i="3"/>
  <c r="I282" i="3" s="1"/>
  <c r="H283" i="3"/>
  <c r="I283" i="3" s="1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I295" i="3" s="1"/>
  <c r="H296" i="3"/>
  <c r="I296" i="3" s="1"/>
  <c r="H297" i="3"/>
  <c r="I297" i="3" s="1"/>
  <c r="H298" i="3"/>
  <c r="I298" i="3" s="1"/>
  <c r="H299" i="3"/>
  <c r="I299" i="3" s="1"/>
  <c r="H300" i="3"/>
  <c r="I300" i="3" s="1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 s="1"/>
  <c r="H310" i="3"/>
  <c r="I310" i="3" s="1"/>
  <c r="H311" i="3"/>
  <c r="I311" i="3" s="1"/>
  <c r="H312" i="3"/>
  <c r="I312" i="3" s="1"/>
  <c r="H313" i="3"/>
  <c r="I313" i="3" s="1"/>
  <c r="H314" i="3"/>
  <c r="I314" i="3" s="1"/>
  <c r="H315" i="3"/>
  <c r="I315" i="3" s="1"/>
  <c r="H316" i="3"/>
  <c r="I316" i="3" s="1"/>
  <c r="H317" i="3"/>
  <c r="I317" i="3" s="1"/>
  <c r="H318" i="3"/>
  <c r="I318" i="3" s="1"/>
  <c r="H319" i="3"/>
  <c r="I319" i="3" s="1"/>
  <c r="H320" i="3"/>
  <c r="I320" i="3" s="1"/>
  <c r="H321" i="3"/>
  <c r="I321" i="3" s="1"/>
  <c r="H322" i="3"/>
  <c r="I322" i="3" s="1"/>
  <c r="H323" i="3"/>
  <c r="I323" i="3" s="1"/>
  <c r="H324" i="3"/>
  <c r="I324" i="3" s="1"/>
  <c r="H325" i="3"/>
  <c r="I325" i="3" s="1"/>
  <c r="H326" i="3"/>
  <c r="I326" i="3" s="1"/>
  <c r="H327" i="3"/>
  <c r="I327" i="3" s="1"/>
  <c r="H328" i="3"/>
  <c r="I328" i="3" s="1"/>
  <c r="H329" i="3"/>
  <c r="I329" i="3" s="1"/>
  <c r="H330" i="3"/>
  <c r="I330" i="3" s="1"/>
  <c r="H331" i="3"/>
  <c r="I331" i="3" s="1"/>
  <c r="H332" i="3"/>
  <c r="I332" i="3" s="1"/>
  <c r="H333" i="3"/>
  <c r="I333" i="3" s="1"/>
  <c r="H334" i="3"/>
  <c r="I334" i="3" s="1"/>
  <c r="H335" i="3"/>
  <c r="I335" i="3" s="1"/>
  <c r="H336" i="3"/>
  <c r="I336" i="3" s="1"/>
  <c r="H337" i="3"/>
  <c r="I337" i="3" s="1"/>
  <c r="H338" i="3"/>
  <c r="I338" i="3" s="1"/>
  <c r="H339" i="3"/>
  <c r="I339" i="3" s="1"/>
  <c r="H340" i="3"/>
  <c r="I340" i="3" s="1"/>
  <c r="H341" i="3"/>
  <c r="I341" i="3" s="1"/>
  <c r="H342" i="3"/>
  <c r="I342" i="3" s="1"/>
  <c r="H343" i="3"/>
  <c r="I343" i="3" s="1"/>
  <c r="H344" i="3"/>
  <c r="I344" i="3" s="1"/>
  <c r="H345" i="3"/>
  <c r="I345" i="3" s="1"/>
  <c r="H346" i="3"/>
  <c r="I346" i="3" s="1"/>
  <c r="H347" i="3"/>
  <c r="I347" i="3" s="1"/>
  <c r="H348" i="3"/>
  <c r="I348" i="3" s="1"/>
  <c r="H349" i="3"/>
  <c r="I349" i="3" s="1"/>
  <c r="H350" i="3"/>
  <c r="I350" i="3" s="1"/>
  <c r="H351" i="3"/>
  <c r="I351" i="3" s="1"/>
  <c r="H352" i="3"/>
  <c r="I352" i="3" s="1"/>
  <c r="H353" i="3"/>
  <c r="I353" i="3" s="1"/>
  <c r="H354" i="3"/>
  <c r="I354" i="3" s="1"/>
  <c r="H355" i="3"/>
  <c r="I355" i="3" s="1"/>
  <c r="H356" i="3"/>
  <c r="I356" i="3" s="1"/>
  <c r="H357" i="3"/>
  <c r="I357" i="3" s="1"/>
  <c r="H358" i="3"/>
  <c r="I358" i="3" s="1"/>
  <c r="H359" i="3"/>
  <c r="I359" i="3" s="1"/>
  <c r="H360" i="3"/>
  <c r="I360" i="3" s="1"/>
  <c r="H361" i="3"/>
  <c r="I361" i="3" s="1"/>
  <c r="H362" i="3"/>
  <c r="I362" i="3" s="1"/>
  <c r="H363" i="3"/>
  <c r="I363" i="3" s="1"/>
  <c r="H364" i="3"/>
  <c r="I364" i="3" s="1"/>
  <c r="H365" i="3"/>
  <c r="I365" i="3" s="1"/>
  <c r="H366" i="3"/>
  <c r="I366" i="3" s="1"/>
  <c r="H367" i="3"/>
  <c r="I367" i="3" s="1"/>
  <c r="H368" i="3"/>
  <c r="I368" i="3" s="1"/>
  <c r="H369" i="3"/>
  <c r="I369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5" i="3"/>
  <c r="I5" i="3" s="1"/>
  <c r="H4" i="3"/>
  <c r="I4" i="3" s="1"/>
  <c r="J5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C6" i="4" s="1"/>
  <c r="B12" i="5" l="1"/>
  <c r="D12" i="5" s="1"/>
  <c r="C11" i="5"/>
  <c r="D23" i="4"/>
  <c r="D11" i="5"/>
  <c r="G303" i="5"/>
  <c r="F28" i="4" s="1"/>
  <c r="A11" i="5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B13" i="5" l="1"/>
  <c r="C13" i="5" s="1"/>
  <c r="J13" i="5" s="1"/>
  <c r="A12" i="5"/>
  <c r="C12" i="5"/>
  <c r="J12" i="5" s="1"/>
  <c r="J11" i="5"/>
  <c r="E18" i="4"/>
  <c r="D13" i="5" l="1"/>
  <c r="A13" i="5"/>
  <c r="B14" i="5"/>
  <c r="C14" i="5" s="1"/>
  <c r="J14" i="5" s="1"/>
  <c r="E19" i="4"/>
  <c r="G21" i="4" s="1"/>
  <c r="D21" i="4" s="1"/>
  <c r="B15" i="5" l="1"/>
  <c r="C15" i="5" s="1"/>
  <c r="J15" i="5" s="1"/>
  <c r="D14" i="5"/>
  <c r="A14" i="5"/>
  <c r="D15" i="5"/>
  <c r="D22" i="4"/>
  <c r="D24" i="4" s="1"/>
  <c r="F27" i="4"/>
  <c r="F29" i="4" s="1"/>
  <c r="A15" i="5"/>
  <c r="B16" i="5"/>
  <c r="C16" i="5" s="1"/>
  <c r="J16" i="5" l="1"/>
  <c r="D16" i="5"/>
  <c r="B17" i="5"/>
  <c r="C17" i="5" s="1"/>
  <c r="A16" i="5"/>
  <c r="J17" i="5" l="1"/>
  <c r="D17" i="5"/>
  <c r="B18" i="5"/>
  <c r="C18" i="5" s="1"/>
  <c r="A17" i="5"/>
  <c r="J18" i="5" l="1"/>
  <c r="D18" i="5"/>
  <c r="A18" i="5"/>
  <c r="B19" i="5"/>
  <c r="C19" i="5" s="1"/>
  <c r="J19" i="5" l="1"/>
  <c r="D19" i="5"/>
  <c r="A19" i="5"/>
  <c r="B20" i="5"/>
  <c r="C20" i="5" s="1"/>
  <c r="J20" i="5" l="1"/>
  <c r="D20" i="5"/>
  <c r="B21" i="5"/>
  <c r="C21" i="5" s="1"/>
  <c r="A20" i="5"/>
  <c r="J21" i="5" l="1"/>
  <c r="D21" i="5"/>
  <c r="A21" i="5"/>
  <c r="B22" i="5"/>
  <c r="C22" i="5" s="1"/>
  <c r="J22" i="5" l="1"/>
  <c r="D22" i="5"/>
  <c r="A22" i="5"/>
  <c r="B23" i="5"/>
  <c r="C23" i="5" s="1"/>
  <c r="J23" i="5" l="1"/>
  <c r="D23" i="5"/>
  <c r="B24" i="5"/>
  <c r="C24" i="5" s="1"/>
  <c r="A23" i="5"/>
  <c r="J24" i="5" l="1"/>
  <c r="D24" i="5"/>
  <c r="A24" i="5"/>
  <c r="B25" i="5"/>
  <c r="C25" i="5" s="1"/>
  <c r="J25" i="5" l="1"/>
  <c r="D25" i="5"/>
  <c r="A25" i="5"/>
  <c r="B26" i="5"/>
  <c r="C26" i="5" s="1"/>
  <c r="J26" i="5" l="1"/>
  <c r="D26" i="5"/>
  <c r="A26" i="5"/>
  <c r="B27" i="5"/>
  <c r="C27" i="5" s="1"/>
  <c r="J27" i="5" l="1"/>
  <c r="D27" i="5"/>
  <c r="A27" i="5"/>
  <c r="B28" i="5"/>
  <c r="C28" i="5" s="1"/>
  <c r="J28" i="5" l="1"/>
  <c r="D28" i="5"/>
  <c r="B29" i="5"/>
  <c r="C29" i="5" s="1"/>
  <c r="A28" i="5"/>
  <c r="J29" i="5" l="1"/>
  <c r="D29" i="5"/>
  <c r="B30" i="5"/>
  <c r="C30" i="5" s="1"/>
  <c r="A29" i="5"/>
  <c r="J30" i="5" l="1"/>
  <c r="D30" i="5"/>
  <c r="A30" i="5"/>
  <c r="B31" i="5"/>
  <c r="C31" i="5" s="1"/>
  <c r="J31" i="5" l="1"/>
  <c r="D31" i="5"/>
  <c r="A31" i="5"/>
  <c r="B32" i="5"/>
  <c r="C32" i="5" s="1"/>
  <c r="J32" i="5" l="1"/>
  <c r="D32" i="5"/>
  <c r="A32" i="5"/>
  <c r="B33" i="5"/>
  <c r="C33" i="5" s="1"/>
  <c r="J33" i="5" l="1"/>
  <c r="D33" i="5"/>
  <c r="B34" i="5"/>
  <c r="C34" i="5" s="1"/>
  <c r="A33" i="5"/>
  <c r="J34" i="5" l="1"/>
  <c r="D34" i="5"/>
  <c r="A34" i="5"/>
  <c r="B35" i="5"/>
  <c r="C35" i="5" s="1"/>
  <c r="J35" i="5" l="1"/>
  <c r="D35" i="5"/>
  <c r="B36" i="5"/>
  <c r="C36" i="5" s="1"/>
  <c r="A35" i="5"/>
  <c r="J36" i="5" l="1"/>
  <c r="D36" i="5"/>
  <c r="B37" i="5"/>
  <c r="C37" i="5" s="1"/>
  <c r="A36" i="5"/>
  <c r="J37" i="5" l="1"/>
  <c r="D37" i="5"/>
  <c r="A37" i="5"/>
  <c r="B38" i="5"/>
  <c r="C38" i="5" s="1"/>
  <c r="J38" i="5" l="1"/>
  <c r="D38" i="5"/>
  <c r="B39" i="5"/>
  <c r="C39" i="5" s="1"/>
  <c r="A38" i="5"/>
  <c r="J39" i="5" l="1"/>
  <c r="D39" i="5"/>
  <c r="A39" i="5"/>
  <c r="B40" i="5"/>
  <c r="C40" i="5" s="1"/>
  <c r="J40" i="5" l="1"/>
  <c r="D40" i="5"/>
  <c r="A40" i="5"/>
  <c r="B41" i="5"/>
  <c r="C41" i="5" s="1"/>
  <c r="J41" i="5" l="1"/>
  <c r="D41" i="5"/>
  <c r="B42" i="5"/>
  <c r="C42" i="5" s="1"/>
  <c r="A41" i="5"/>
  <c r="J42" i="5" l="1"/>
  <c r="D42" i="5"/>
  <c r="A42" i="5"/>
  <c r="B43" i="5"/>
  <c r="C43" i="5" s="1"/>
  <c r="J43" i="5" l="1"/>
  <c r="D43" i="5"/>
  <c r="A43" i="5"/>
  <c r="B44" i="5"/>
  <c r="C44" i="5" s="1"/>
  <c r="J44" i="5" l="1"/>
  <c r="D44" i="5"/>
  <c r="A44" i="5"/>
  <c r="B45" i="5"/>
  <c r="C45" i="5" s="1"/>
  <c r="J45" i="5" l="1"/>
  <c r="D45" i="5"/>
  <c r="B46" i="5"/>
  <c r="C46" i="5" s="1"/>
  <c r="A45" i="5"/>
  <c r="J46" i="5" l="1"/>
  <c r="D46" i="5"/>
  <c r="B47" i="5"/>
  <c r="C47" i="5" s="1"/>
  <c r="A46" i="5"/>
  <c r="J47" i="5" l="1"/>
  <c r="D47" i="5"/>
  <c r="B48" i="5"/>
  <c r="C48" i="5" s="1"/>
  <c r="A47" i="5"/>
  <c r="J48" i="5" l="1"/>
  <c r="D48" i="5"/>
  <c r="A48" i="5"/>
  <c r="B49" i="5"/>
  <c r="C49" i="5" s="1"/>
  <c r="J49" i="5" l="1"/>
  <c r="D49" i="5"/>
  <c r="A49" i="5"/>
  <c r="B50" i="5"/>
  <c r="C50" i="5" s="1"/>
  <c r="J50" i="5" l="1"/>
  <c r="D50" i="5"/>
  <c r="A50" i="5"/>
  <c r="B51" i="5"/>
  <c r="C51" i="5" s="1"/>
  <c r="J51" i="5" l="1"/>
  <c r="D51" i="5"/>
  <c r="B52" i="5"/>
  <c r="C52" i="5" s="1"/>
  <c r="A51" i="5"/>
  <c r="J52" i="5" l="1"/>
  <c r="D52" i="5"/>
  <c r="B53" i="5"/>
  <c r="C53" i="5" s="1"/>
  <c r="A52" i="5"/>
  <c r="J53" i="5" l="1"/>
  <c r="D53" i="5"/>
  <c r="A53" i="5"/>
  <c r="B54" i="5"/>
  <c r="C54" i="5" s="1"/>
  <c r="J54" i="5" l="1"/>
  <c r="D54" i="5"/>
  <c r="B55" i="5"/>
  <c r="C55" i="5" s="1"/>
  <c r="A54" i="5"/>
  <c r="J55" i="5" l="1"/>
  <c r="D55" i="5"/>
  <c r="A55" i="5"/>
  <c r="B56" i="5"/>
  <c r="C56" i="5" s="1"/>
  <c r="J56" i="5" l="1"/>
  <c r="D56" i="5"/>
  <c r="A56" i="5"/>
  <c r="B57" i="5"/>
  <c r="C57" i="5" s="1"/>
  <c r="J57" i="5" l="1"/>
  <c r="D57" i="5"/>
  <c r="B58" i="5"/>
  <c r="C58" i="5" s="1"/>
  <c r="A57" i="5"/>
  <c r="J58" i="5" l="1"/>
  <c r="D58" i="5"/>
  <c r="B59" i="5"/>
  <c r="C59" i="5" s="1"/>
  <c r="A58" i="5"/>
  <c r="J59" i="5" l="1"/>
  <c r="D59" i="5"/>
  <c r="A59" i="5"/>
  <c r="B60" i="5"/>
  <c r="C60" i="5" s="1"/>
  <c r="J60" i="5" l="1"/>
  <c r="D60" i="5"/>
  <c r="B61" i="5"/>
  <c r="C61" i="5" s="1"/>
  <c r="A60" i="5"/>
  <c r="J61" i="5" l="1"/>
  <c r="D61" i="5"/>
  <c r="A61" i="5"/>
  <c r="B62" i="5"/>
  <c r="C62" i="5" s="1"/>
  <c r="J62" i="5" l="1"/>
  <c r="D62" i="5"/>
  <c r="A62" i="5"/>
  <c r="B63" i="5"/>
  <c r="C63" i="5" s="1"/>
  <c r="J63" i="5" l="1"/>
  <c r="D63" i="5"/>
  <c r="B64" i="5"/>
  <c r="C64" i="5" s="1"/>
  <c r="A63" i="5"/>
  <c r="J64" i="5" l="1"/>
  <c r="D64" i="5"/>
  <c r="B65" i="5"/>
  <c r="C65" i="5" s="1"/>
  <c r="A64" i="5"/>
  <c r="J65" i="5" l="1"/>
  <c r="D65" i="5"/>
  <c r="B66" i="5"/>
  <c r="C66" i="5" s="1"/>
  <c r="A65" i="5"/>
  <c r="J66" i="5" l="1"/>
  <c r="D66" i="5"/>
  <c r="A66" i="5"/>
  <c r="B67" i="5"/>
  <c r="C67" i="5" s="1"/>
  <c r="J67" i="5" l="1"/>
  <c r="D67" i="5"/>
  <c r="B68" i="5"/>
  <c r="C68" i="5" s="1"/>
  <c r="A67" i="5"/>
  <c r="J68" i="5" l="1"/>
  <c r="D68" i="5"/>
  <c r="A68" i="5"/>
  <c r="B69" i="5"/>
  <c r="C69" i="5" s="1"/>
  <c r="J69" i="5" l="1"/>
  <c r="D69" i="5"/>
  <c r="A69" i="5"/>
  <c r="B70" i="5"/>
  <c r="C70" i="5" s="1"/>
  <c r="J70" i="5" l="1"/>
  <c r="D70" i="5"/>
  <c r="A70" i="5"/>
  <c r="B71" i="5"/>
  <c r="C71" i="5" s="1"/>
  <c r="J71" i="5" l="1"/>
  <c r="D71" i="5"/>
  <c r="A71" i="5"/>
  <c r="B72" i="5"/>
  <c r="C72" i="5" s="1"/>
  <c r="J72" i="5" l="1"/>
  <c r="D72" i="5"/>
  <c r="A72" i="5"/>
  <c r="B73" i="5"/>
  <c r="C73" i="5" s="1"/>
  <c r="J73" i="5" l="1"/>
  <c r="D73" i="5"/>
  <c r="B74" i="5"/>
  <c r="C74" i="5" s="1"/>
  <c r="A73" i="5"/>
  <c r="J74" i="5" l="1"/>
  <c r="D74" i="5"/>
  <c r="A74" i="5"/>
  <c r="B75" i="5"/>
  <c r="C75" i="5" s="1"/>
  <c r="J75" i="5" l="1"/>
  <c r="D75" i="5"/>
  <c r="A75" i="5"/>
  <c r="B76" i="5"/>
  <c r="C76" i="5" s="1"/>
  <c r="J76" i="5" l="1"/>
  <c r="D76" i="5"/>
  <c r="A76" i="5"/>
  <c r="B77" i="5"/>
  <c r="C77" i="5" s="1"/>
  <c r="J77" i="5" l="1"/>
  <c r="D77" i="5"/>
  <c r="B78" i="5"/>
  <c r="C78" i="5" s="1"/>
  <c r="A77" i="5"/>
  <c r="J78" i="5" l="1"/>
  <c r="D78" i="5"/>
  <c r="B79" i="5"/>
  <c r="C79" i="5" s="1"/>
  <c r="A78" i="5"/>
  <c r="J79" i="5" l="1"/>
  <c r="D79" i="5"/>
  <c r="A79" i="5"/>
  <c r="B80" i="5"/>
  <c r="C80" i="5" s="1"/>
  <c r="J80" i="5" l="1"/>
  <c r="D80" i="5"/>
  <c r="B81" i="5"/>
  <c r="C81" i="5" s="1"/>
  <c r="A80" i="5"/>
  <c r="J81" i="5" l="1"/>
  <c r="D81" i="5"/>
  <c r="A81" i="5"/>
  <c r="B82" i="5"/>
  <c r="C82" i="5" s="1"/>
  <c r="J82" i="5" l="1"/>
  <c r="D82" i="5"/>
  <c r="A82" i="5"/>
  <c r="B83" i="5"/>
  <c r="C83" i="5" s="1"/>
  <c r="J83" i="5" l="1"/>
  <c r="D83" i="5"/>
  <c r="A83" i="5"/>
  <c r="B84" i="5"/>
  <c r="C84" i="5" s="1"/>
  <c r="J84" i="5" l="1"/>
  <c r="D84" i="5"/>
  <c r="B85" i="5"/>
  <c r="C85" i="5" s="1"/>
  <c r="A84" i="5"/>
  <c r="J85" i="5" l="1"/>
  <c r="D85" i="5"/>
  <c r="B86" i="5"/>
  <c r="C86" i="5" s="1"/>
  <c r="A85" i="5"/>
  <c r="J86" i="5" l="1"/>
  <c r="D86" i="5"/>
  <c r="A86" i="5"/>
  <c r="B87" i="5"/>
  <c r="C87" i="5" s="1"/>
  <c r="J87" i="5" l="1"/>
  <c r="D87" i="5"/>
  <c r="A87" i="5"/>
  <c r="B88" i="5"/>
  <c r="C88" i="5" s="1"/>
  <c r="J88" i="5" l="1"/>
  <c r="D88" i="5"/>
  <c r="B89" i="5"/>
  <c r="C89" i="5" s="1"/>
  <c r="A88" i="5"/>
  <c r="J89" i="5" l="1"/>
  <c r="D89" i="5"/>
  <c r="A89" i="5"/>
  <c r="B90" i="5"/>
  <c r="C90" i="5" s="1"/>
  <c r="J90" i="5" l="1"/>
  <c r="D90" i="5"/>
  <c r="A90" i="5"/>
  <c r="B91" i="5"/>
  <c r="C91" i="5" s="1"/>
  <c r="J91" i="5" l="1"/>
  <c r="D91" i="5"/>
  <c r="B92" i="5"/>
  <c r="C92" i="5" s="1"/>
  <c r="A91" i="5"/>
  <c r="J92" i="5" l="1"/>
  <c r="D92" i="5"/>
  <c r="A92" i="5"/>
  <c r="B93" i="5"/>
  <c r="C93" i="5" s="1"/>
  <c r="J93" i="5" l="1"/>
  <c r="D93" i="5"/>
  <c r="A93" i="5"/>
  <c r="B94" i="5"/>
  <c r="C94" i="5" s="1"/>
  <c r="J94" i="5" l="1"/>
  <c r="D94" i="5"/>
  <c r="B95" i="5"/>
  <c r="C95" i="5" s="1"/>
  <c r="A94" i="5"/>
  <c r="J95" i="5" l="1"/>
  <c r="D95" i="5"/>
  <c r="A95" i="5"/>
  <c r="B96" i="5"/>
  <c r="C96" i="5" s="1"/>
  <c r="J96" i="5" l="1"/>
  <c r="D96" i="5"/>
  <c r="A96" i="5"/>
  <c r="B97" i="5"/>
  <c r="C97" i="5" s="1"/>
  <c r="J97" i="5" l="1"/>
  <c r="D97" i="5"/>
  <c r="B98" i="5"/>
  <c r="C98" i="5" s="1"/>
  <c r="A97" i="5"/>
  <c r="J98" i="5" l="1"/>
  <c r="D98" i="5"/>
  <c r="B99" i="5"/>
  <c r="C99" i="5" s="1"/>
  <c r="A98" i="5"/>
  <c r="J99" i="5" l="1"/>
  <c r="D99" i="5"/>
  <c r="A99" i="5"/>
  <c r="B100" i="5"/>
  <c r="C100" i="5" s="1"/>
  <c r="J100" i="5" l="1"/>
  <c r="D100" i="5"/>
  <c r="B101" i="5"/>
  <c r="C101" i="5" s="1"/>
  <c r="A100" i="5"/>
  <c r="J101" i="5" l="1"/>
  <c r="D101" i="5"/>
  <c r="B102" i="5"/>
  <c r="C102" i="5" s="1"/>
  <c r="A101" i="5"/>
  <c r="J102" i="5" l="1"/>
  <c r="D102" i="5"/>
  <c r="A102" i="5"/>
  <c r="B103" i="5"/>
  <c r="C103" i="5" s="1"/>
  <c r="J103" i="5" l="1"/>
  <c r="D103" i="5"/>
  <c r="A103" i="5"/>
  <c r="B104" i="5"/>
  <c r="C104" i="5" s="1"/>
  <c r="J104" i="5" l="1"/>
  <c r="D104" i="5"/>
  <c r="A104" i="5"/>
  <c r="B105" i="5"/>
  <c r="C105" i="5" s="1"/>
  <c r="J105" i="5" l="1"/>
  <c r="D105" i="5"/>
  <c r="A105" i="5"/>
  <c r="B106" i="5"/>
  <c r="C106" i="5" s="1"/>
  <c r="J106" i="5" l="1"/>
  <c r="D106" i="5"/>
  <c r="A106" i="5"/>
  <c r="B107" i="5"/>
  <c r="C107" i="5" s="1"/>
  <c r="J107" i="5" l="1"/>
  <c r="D107" i="5"/>
  <c r="B108" i="5"/>
  <c r="C108" i="5" s="1"/>
  <c r="A107" i="5"/>
  <c r="J108" i="5" l="1"/>
  <c r="D108" i="5"/>
  <c r="A108" i="5"/>
  <c r="B109" i="5"/>
  <c r="C109" i="5" s="1"/>
  <c r="J109" i="5" l="1"/>
  <c r="D109" i="5"/>
  <c r="A109" i="5"/>
  <c r="B110" i="5"/>
  <c r="C110" i="5" s="1"/>
  <c r="J110" i="5" l="1"/>
  <c r="D110" i="5"/>
  <c r="A110" i="5"/>
  <c r="B111" i="5"/>
  <c r="D111" i="5" l="1"/>
  <c r="C111" i="5"/>
  <c r="J111" i="5" s="1"/>
  <c r="B112" i="5"/>
  <c r="A111" i="5"/>
  <c r="C112" i="5" l="1"/>
  <c r="J112" i="5" s="1"/>
  <c r="D112" i="5"/>
  <c r="A112" i="5"/>
  <c r="B113" i="5"/>
  <c r="C113" i="5" l="1"/>
  <c r="J113" i="5" s="1"/>
  <c r="D113" i="5"/>
  <c r="B114" i="5"/>
  <c r="A113" i="5"/>
  <c r="C114" i="5" l="1"/>
  <c r="J114" i="5" s="1"/>
  <c r="D114" i="5"/>
  <c r="B115" i="5"/>
  <c r="A114" i="5"/>
  <c r="C115" i="5" l="1"/>
  <c r="J115" i="5" s="1"/>
  <c r="D115" i="5"/>
  <c r="A115" i="5"/>
  <c r="B116" i="5"/>
  <c r="C116" i="5" l="1"/>
  <c r="J116" i="5" s="1"/>
  <c r="D116" i="5"/>
  <c r="B117" i="5"/>
  <c r="A116" i="5"/>
  <c r="C117" i="5" l="1"/>
  <c r="J117" i="5" s="1"/>
  <c r="D117" i="5"/>
  <c r="A117" i="5"/>
  <c r="B118" i="5"/>
  <c r="C118" i="5" l="1"/>
  <c r="J118" i="5" s="1"/>
  <c r="D118" i="5"/>
  <c r="A118" i="5"/>
  <c r="B119" i="5"/>
  <c r="C119" i="5" l="1"/>
  <c r="J119" i="5" s="1"/>
  <c r="D119" i="5"/>
  <c r="B120" i="5"/>
  <c r="A119" i="5"/>
  <c r="C120" i="5" l="1"/>
  <c r="J120" i="5" s="1"/>
  <c r="D120" i="5"/>
  <c r="B121" i="5"/>
  <c r="A120" i="5"/>
  <c r="C121" i="5" l="1"/>
  <c r="J121" i="5" s="1"/>
  <c r="D121" i="5"/>
  <c r="B122" i="5"/>
  <c r="A121" i="5"/>
  <c r="C122" i="5" l="1"/>
  <c r="J122" i="5" s="1"/>
  <c r="D122" i="5"/>
  <c r="B123" i="5"/>
  <c r="A122" i="5"/>
  <c r="C123" i="5" l="1"/>
  <c r="J123" i="5" s="1"/>
  <c r="D123" i="5"/>
  <c r="A123" i="5"/>
  <c r="B124" i="5"/>
  <c r="C124" i="5" l="1"/>
  <c r="J124" i="5" s="1"/>
  <c r="D124" i="5"/>
  <c r="A124" i="5"/>
  <c r="B125" i="5"/>
  <c r="C125" i="5" l="1"/>
  <c r="J125" i="5" s="1"/>
  <c r="D125" i="5"/>
  <c r="B126" i="5"/>
  <c r="A125" i="5"/>
  <c r="C126" i="5" l="1"/>
  <c r="J126" i="5" s="1"/>
  <c r="D126" i="5"/>
  <c r="A126" i="5"/>
  <c r="B127" i="5"/>
  <c r="C127" i="5" l="1"/>
  <c r="J127" i="5" s="1"/>
  <c r="D127" i="5"/>
  <c r="B128" i="5"/>
  <c r="A127" i="5"/>
  <c r="C128" i="5" l="1"/>
  <c r="J128" i="5" s="1"/>
  <c r="D128" i="5"/>
  <c r="B129" i="5"/>
  <c r="A128" i="5"/>
  <c r="C129" i="5" l="1"/>
  <c r="J129" i="5" s="1"/>
  <c r="D129" i="5"/>
  <c r="B130" i="5"/>
  <c r="A129" i="5"/>
  <c r="C130" i="5" l="1"/>
  <c r="J130" i="5" s="1"/>
  <c r="D130" i="5"/>
  <c r="A130" i="5"/>
  <c r="B131" i="5"/>
  <c r="C131" i="5" l="1"/>
  <c r="J131" i="5" s="1"/>
  <c r="D131" i="5"/>
  <c r="A131" i="5"/>
  <c r="B132" i="5"/>
  <c r="C132" i="5" l="1"/>
  <c r="J132" i="5" s="1"/>
  <c r="D132" i="5"/>
  <c r="B133" i="5"/>
  <c r="A132" i="5"/>
  <c r="C133" i="5" l="1"/>
  <c r="J133" i="5" s="1"/>
  <c r="D133" i="5"/>
  <c r="B134" i="5"/>
  <c r="A133" i="5"/>
  <c r="D134" i="5" l="1"/>
  <c r="C134" i="5"/>
  <c r="J134" i="5" s="1"/>
  <c r="B135" i="5"/>
  <c r="A134" i="5"/>
  <c r="C135" i="5" l="1"/>
  <c r="J135" i="5" s="1"/>
  <c r="D135" i="5"/>
  <c r="A135" i="5"/>
  <c r="B136" i="5"/>
  <c r="C136" i="5" l="1"/>
  <c r="J136" i="5" s="1"/>
  <c r="D136" i="5"/>
  <c r="B137" i="5"/>
  <c r="A136" i="5"/>
  <c r="C137" i="5" l="1"/>
  <c r="J137" i="5" s="1"/>
  <c r="D137" i="5"/>
  <c r="A137" i="5"/>
  <c r="B138" i="5"/>
  <c r="D138" i="5" l="1"/>
  <c r="C138" i="5"/>
  <c r="J138" i="5" s="1"/>
  <c r="A138" i="5"/>
  <c r="B139" i="5"/>
  <c r="C139" i="5" l="1"/>
  <c r="J139" i="5" s="1"/>
  <c r="D139" i="5"/>
  <c r="A139" i="5"/>
  <c r="B140" i="5"/>
  <c r="C140" i="5" l="1"/>
  <c r="J140" i="5" s="1"/>
  <c r="D140" i="5"/>
  <c r="B141" i="5"/>
  <c r="A140" i="5"/>
  <c r="C141" i="5" l="1"/>
  <c r="J141" i="5" s="1"/>
  <c r="D141" i="5"/>
  <c r="A141" i="5"/>
  <c r="B142" i="5"/>
  <c r="C142" i="5" l="1"/>
  <c r="J142" i="5" s="1"/>
  <c r="D142" i="5"/>
  <c r="B143" i="5"/>
  <c r="A142" i="5"/>
  <c r="D143" i="5" l="1"/>
  <c r="C143" i="5"/>
  <c r="J143" i="5" s="1"/>
  <c r="A143" i="5"/>
  <c r="B144" i="5"/>
  <c r="C144" i="5" l="1"/>
  <c r="J144" i="5" s="1"/>
  <c r="D144" i="5"/>
  <c r="B145" i="5"/>
  <c r="A144" i="5"/>
  <c r="C145" i="5" l="1"/>
  <c r="J145" i="5" s="1"/>
  <c r="D145" i="5"/>
  <c r="A145" i="5"/>
  <c r="B146" i="5"/>
  <c r="C146" i="5" l="1"/>
  <c r="J146" i="5" s="1"/>
  <c r="D146" i="5"/>
  <c r="B147" i="5"/>
  <c r="A146" i="5"/>
  <c r="C147" i="5" l="1"/>
  <c r="J147" i="5" s="1"/>
  <c r="D147" i="5"/>
  <c r="A147" i="5"/>
  <c r="B148" i="5"/>
  <c r="C148" i="5" l="1"/>
  <c r="J148" i="5" s="1"/>
  <c r="D148" i="5"/>
  <c r="B149" i="5"/>
  <c r="A148" i="5"/>
  <c r="C149" i="5" l="1"/>
  <c r="J149" i="5" s="1"/>
  <c r="D149" i="5"/>
  <c r="B150" i="5"/>
  <c r="A149" i="5"/>
  <c r="C150" i="5" l="1"/>
  <c r="J150" i="5" s="1"/>
  <c r="D150" i="5"/>
  <c r="A150" i="5"/>
  <c r="B151" i="5"/>
  <c r="C151" i="5" l="1"/>
  <c r="J151" i="5" s="1"/>
  <c r="D151" i="5"/>
  <c r="A151" i="5"/>
  <c r="B152" i="5"/>
  <c r="C152" i="5" l="1"/>
  <c r="J152" i="5" s="1"/>
  <c r="D152" i="5"/>
  <c r="A152" i="5"/>
  <c r="B153" i="5"/>
  <c r="C153" i="5" l="1"/>
  <c r="J153" i="5" s="1"/>
  <c r="D153" i="5"/>
  <c r="A153" i="5"/>
  <c r="B154" i="5"/>
  <c r="C154" i="5" l="1"/>
  <c r="J154" i="5" s="1"/>
  <c r="D154" i="5"/>
  <c r="A154" i="5"/>
  <c r="B155" i="5"/>
  <c r="C155" i="5" l="1"/>
  <c r="J155" i="5" s="1"/>
  <c r="D155" i="5"/>
  <c r="B156" i="5"/>
  <c r="A155" i="5"/>
  <c r="C156" i="5" l="1"/>
  <c r="J156" i="5" s="1"/>
  <c r="D156" i="5"/>
  <c r="B157" i="5"/>
  <c r="A156" i="5"/>
  <c r="C157" i="5" l="1"/>
  <c r="J157" i="5" s="1"/>
  <c r="D157" i="5"/>
  <c r="B158" i="5"/>
  <c r="A157" i="5"/>
  <c r="C158" i="5" l="1"/>
  <c r="J158" i="5" s="1"/>
  <c r="D158" i="5"/>
  <c r="A158" i="5"/>
  <c r="B159" i="5"/>
  <c r="C159" i="5" l="1"/>
  <c r="J159" i="5" s="1"/>
  <c r="D159" i="5"/>
  <c r="A159" i="5"/>
  <c r="B160" i="5"/>
  <c r="C160" i="5" l="1"/>
  <c r="J160" i="5" s="1"/>
  <c r="D160" i="5"/>
  <c r="A160" i="5"/>
  <c r="B161" i="5"/>
  <c r="C161" i="5" l="1"/>
  <c r="J161" i="5" s="1"/>
  <c r="D161" i="5"/>
  <c r="B162" i="5"/>
  <c r="A161" i="5"/>
  <c r="C162" i="5" l="1"/>
  <c r="J162" i="5" s="1"/>
  <c r="D162" i="5"/>
  <c r="A162" i="5"/>
  <c r="B163" i="5"/>
  <c r="C163" i="5" l="1"/>
  <c r="J163" i="5" s="1"/>
  <c r="D163" i="5"/>
  <c r="B164" i="5"/>
  <c r="A163" i="5"/>
  <c r="C164" i="5" l="1"/>
  <c r="J164" i="5" s="1"/>
  <c r="D164" i="5"/>
  <c r="A164" i="5"/>
  <c r="B165" i="5"/>
  <c r="C165" i="5" l="1"/>
  <c r="J165" i="5" s="1"/>
  <c r="D165" i="5"/>
  <c r="B166" i="5"/>
  <c r="A165" i="5"/>
  <c r="C166" i="5" l="1"/>
  <c r="J166" i="5" s="1"/>
  <c r="D166" i="5"/>
  <c r="A166" i="5"/>
  <c r="B167" i="5"/>
  <c r="C167" i="5" l="1"/>
  <c r="J167" i="5" s="1"/>
  <c r="D167" i="5"/>
  <c r="B168" i="5"/>
  <c r="A167" i="5"/>
  <c r="C168" i="5" l="1"/>
  <c r="J168" i="5" s="1"/>
  <c r="D168" i="5"/>
  <c r="B169" i="5"/>
  <c r="A168" i="5"/>
  <c r="C169" i="5" l="1"/>
  <c r="J169" i="5" s="1"/>
  <c r="D169" i="5"/>
  <c r="A169" i="5"/>
  <c r="B170" i="5"/>
  <c r="C170" i="5" l="1"/>
  <c r="J170" i="5" s="1"/>
  <c r="D170" i="5"/>
  <c r="A170" i="5"/>
  <c r="B171" i="5"/>
  <c r="C171" i="5" l="1"/>
  <c r="J171" i="5" s="1"/>
  <c r="D171" i="5"/>
  <c r="A171" i="5"/>
  <c r="B172" i="5"/>
  <c r="C172" i="5" l="1"/>
  <c r="J172" i="5" s="1"/>
  <c r="D172" i="5"/>
  <c r="B173" i="5"/>
  <c r="A172" i="5"/>
  <c r="C173" i="5" l="1"/>
  <c r="J173" i="5" s="1"/>
  <c r="D173" i="5"/>
  <c r="B174" i="5"/>
  <c r="A173" i="5"/>
  <c r="C174" i="5" l="1"/>
  <c r="J174" i="5" s="1"/>
  <c r="D174" i="5"/>
  <c r="A174" i="5"/>
  <c r="B175" i="5"/>
  <c r="C175" i="5" l="1"/>
  <c r="J175" i="5" s="1"/>
  <c r="D175" i="5"/>
  <c r="B176" i="5"/>
  <c r="A175" i="5"/>
  <c r="C176" i="5" l="1"/>
  <c r="J176" i="5" s="1"/>
  <c r="D176" i="5"/>
  <c r="A176" i="5"/>
  <c r="B177" i="5"/>
  <c r="C177" i="5" l="1"/>
  <c r="J177" i="5" s="1"/>
  <c r="D177" i="5"/>
  <c r="B178" i="5"/>
  <c r="A177" i="5"/>
  <c r="C178" i="5" l="1"/>
  <c r="J178" i="5" s="1"/>
  <c r="D178" i="5"/>
  <c r="B179" i="5"/>
  <c r="A178" i="5"/>
  <c r="C179" i="5" l="1"/>
  <c r="J179" i="5" s="1"/>
  <c r="D179" i="5"/>
  <c r="B180" i="5"/>
  <c r="A179" i="5"/>
  <c r="C180" i="5" l="1"/>
  <c r="J180" i="5" s="1"/>
  <c r="D180" i="5"/>
  <c r="B181" i="5"/>
  <c r="A180" i="5"/>
  <c r="C181" i="5" l="1"/>
  <c r="J181" i="5" s="1"/>
  <c r="D181" i="5"/>
  <c r="A181" i="5"/>
  <c r="B182" i="5"/>
  <c r="C182" i="5" l="1"/>
  <c r="J182" i="5" s="1"/>
  <c r="D182" i="5"/>
  <c r="A182" i="5"/>
  <c r="B183" i="5"/>
  <c r="C183" i="5" l="1"/>
  <c r="J183" i="5" s="1"/>
  <c r="D183" i="5"/>
  <c r="A183" i="5"/>
  <c r="B184" i="5"/>
  <c r="C184" i="5" l="1"/>
  <c r="J184" i="5" s="1"/>
  <c r="D184" i="5"/>
  <c r="B185" i="5"/>
  <c r="A184" i="5"/>
  <c r="C185" i="5" l="1"/>
  <c r="J185" i="5" s="1"/>
  <c r="D185" i="5"/>
  <c r="A185" i="5"/>
  <c r="B186" i="5"/>
  <c r="C186" i="5" l="1"/>
  <c r="J186" i="5" s="1"/>
  <c r="D186" i="5"/>
  <c r="A186" i="5"/>
  <c r="B187" i="5"/>
  <c r="C187" i="5" l="1"/>
  <c r="J187" i="5" s="1"/>
  <c r="D187" i="5"/>
  <c r="B188" i="5"/>
  <c r="A187" i="5"/>
  <c r="C188" i="5" l="1"/>
  <c r="J188" i="5" s="1"/>
  <c r="D188" i="5"/>
  <c r="B189" i="5"/>
  <c r="A188" i="5"/>
  <c r="C189" i="5" l="1"/>
  <c r="J189" i="5" s="1"/>
  <c r="D189" i="5"/>
  <c r="B190" i="5"/>
  <c r="A189" i="5"/>
  <c r="C190" i="5" l="1"/>
  <c r="J190" i="5" s="1"/>
  <c r="D190" i="5"/>
  <c r="B191" i="5"/>
  <c r="A190" i="5"/>
  <c r="C191" i="5" l="1"/>
  <c r="J191" i="5" s="1"/>
  <c r="D191" i="5"/>
  <c r="A191" i="5"/>
  <c r="B192" i="5"/>
  <c r="C192" i="5" l="1"/>
  <c r="J192" i="5" s="1"/>
  <c r="D192" i="5"/>
  <c r="B193" i="5"/>
  <c r="A192" i="5"/>
  <c r="C193" i="5" l="1"/>
  <c r="J193" i="5" s="1"/>
  <c r="D193" i="5"/>
  <c r="A193" i="5"/>
  <c r="B194" i="5"/>
  <c r="C194" i="5" l="1"/>
  <c r="J194" i="5" s="1"/>
  <c r="D194" i="5"/>
  <c r="B195" i="5"/>
  <c r="A194" i="5"/>
  <c r="C195" i="5" l="1"/>
  <c r="J195" i="5" s="1"/>
  <c r="D195" i="5"/>
  <c r="A195" i="5"/>
  <c r="B196" i="5"/>
  <c r="C196" i="5" l="1"/>
  <c r="J196" i="5" s="1"/>
  <c r="D196" i="5"/>
  <c r="B197" i="5"/>
  <c r="A196" i="5"/>
  <c r="C197" i="5" l="1"/>
  <c r="J197" i="5" s="1"/>
  <c r="D197" i="5"/>
  <c r="A197" i="5"/>
  <c r="B198" i="5"/>
  <c r="C198" i="5" l="1"/>
  <c r="J198" i="5" s="1"/>
  <c r="D198" i="5"/>
  <c r="B199" i="5"/>
  <c r="A198" i="5"/>
  <c r="C199" i="5" l="1"/>
  <c r="J199" i="5" s="1"/>
  <c r="D199" i="5"/>
  <c r="A199" i="5"/>
  <c r="B200" i="5"/>
  <c r="C200" i="5" l="1"/>
  <c r="J200" i="5" s="1"/>
  <c r="D200" i="5"/>
  <c r="A200" i="5"/>
  <c r="B201" i="5"/>
  <c r="C201" i="5" l="1"/>
  <c r="J201" i="5" s="1"/>
  <c r="D201" i="5"/>
  <c r="A201" i="5"/>
  <c r="B202" i="5"/>
  <c r="D202" i="5" l="1"/>
  <c r="C202" i="5"/>
  <c r="J202" i="5" s="1"/>
  <c r="A202" i="5"/>
  <c r="B203" i="5"/>
  <c r="C203" i="5" l="1"/>
  <c r="J203" i="5" s="1"/>
  <c r="D203" i="5"/>
  <c r="A203" i="5"/>
  <c r="B204" i="5"/>
  <c r="C204" i="5" l="1"/>
  <c r="J204" i="5" s="1"/>
  <c r="D204" i="5"/>
  <c r="B205" i="5"/>
  <c r="A204" i="5"/>
  <c r="C205" i="5" l="1"/>
  <c r="J205" i="5" s="1"/>
  <c r="D205" i="5"/>
  <c r="A205" i="5"/>
  <c r="B206" i="5"/>
  <c r="D206" i="5" l="1"/>
  <c r="C206" i="5"/>
  <c r="J206" i="5" s="1"/>
  <c r="A206" i="5"/>
  <c r="B207" i="5"/>
  <c r="C207" i="5" l="1"/>
  <c r="J207" i="5" s="1"/>
  <c r="D207" i="5"/>
  <c r="A207" i="5"/>
  <c r="B208" i="5"/>
  <c r="C208" i="5" l="1"/>
  <c r="J208" i="5" s="1"/>
  <c r="D208" i="5"/>
  <c r="A208" i="5"/>
  <c r="B209" i="5"/>
  <c r="C209" i="5" l="1"/>
  <c r="J209" i="5" s="1"/>
  <c r="D209" i="5"/>
  <c r="A209" i="5"/>
  <c r="B210" i="5"/>
  <c r="C210" i="5" l="1"/>
  <c r="J210" i="5" s="1"/>
  <c r="D210" i="5"/>
  <c r="A210" i="5"/>
  <c r="B211" i="5"/>
  <c r="C211" i="5" l="1"/>
  <c r="J211" i="5" s="1"/>
  <c r="D211" i="5"/>
  <c r="A211" i="5"/>
  <c r="B212" i="5"/>
  <c r="C212" i="5" l="1"/>
  <c r="J212" i="5" s="1"/>
  <c r="D212" i="5"/>
  <c r="B213" i="5"/>
  <c r="A212" i="5"/>
  <c r="C213" i="5" l="1"/>
  <c r="J213" i="5" s="1"/>
  <c r="D213" i="5"/>
  <c r="A213" i="5"/>
  <c r="B214" i="5"/>
  <c r="C214" i="5" l="1"/>
  <c r="J214" i="5" s="1"/>
  <c r="D214" i="5"/>
  <c r="A214" i="5"/>
  <c r="B215" i="5"/>
  <c r="C215" i="5" l="1"/>
  <c r="J215" i="5" s="1"/>
  <c r="D215" i="5"/>
  <c r="A215" i="5"/>
  <c r="B216" i="5"/>
  <c r="C216" i="5" l="1"/>
  <c r="J216" i="5" s="1"/>
  <c r="D216" i="5"/>
  <c r="B217" i="5"/>
  <c r="A216" i="5"/>
  <c r="C217" i="5" l="1"/>
  <c r="J217" i="5" s="1"/>
  <c r="D217" i="5"/>
  <c r="A217" i="5"/>
  <c r="B218" i="5"/>
  <c r="D218" i="5" l="1"/>
  <c r="C218" i="5"/>
  <c r="J218" i="5" s="1"/>
  <c r="B219" i="5"/>
  <c r="A218" i="5"/>
  <c r="C219" i="5" l="1"/>
  <c r="J219" i="5" s="1"/>
  <c r="D219" i="5"/>
  <c r="A219" i="5"/>
  <c r="B220" i="5"/>
  <c r="C220" i="5" l="1"/>
  <c r="J220" i="5" s="1"/>
  <c r="D220" i="5"/>
  <c r="A220" i="5"/>
  <c r="B221" i="5"/>
  <c r="C221" i="5" l="1"/>
  <c r="J221" i="5" s="1"/>
  <c r="D221" i="5"/>
  <c r="A221" i="5"/>
  <c r="B222" i="5"/>
  <c r="D222" i="5" l="1"/>
  <c r="C222" i="5"/>
  <c r="J222" i="5" s="1"/>
  <c r="A222" i="5"/>
  <c r="B223" i="5"/>
  <c r="D223" i="5" l="1"/>
  <c r="C223" i="5"/>
  <c r="J223" i="5" s="1"/>
  <c r="A223" i="5"/>
  <c r="B224" i="5"/>
  <c r="C224" i="5" l="1"/>
  <c r="J224" i="5" s="1"/>
  <c r="D224" i="5"/>
  <c r="B225" i="5"/>
  <c r="A224" i="5"/>
  <c r="C225" i="5" l="1"/>
  <c r="J225" i="5" s="1"/>
  <c r="D225" i="5"/>
  <c r="A225" i="5"/>
  <c r="B226" i="5"/>
  <c r="C226" i="5" l="1"/>
  <c r="J226" i="5" s="1"/>
  <c r="D226" i="5"/>
  <c r="A226" i="5"/>
  <c r="B227" i="5"/>
  <c r="C227" i="5" l="1"/>
  <c r="J227" i="5" s="1"/>
  <c r="D227" i="5"/>
  <c r="A227" i="5"/>
  <c r="B228" i="5"/>
  <c r="C228" i="5" l="1"/>
  <c r="J228" i="5" s="1"/>
  <c r="D228" i="5"/>
  <c r="B229" i="5"/>
  <c r="A228" i="5"/>
  <c r="C229" i="5" l="1"/>
  <c r="J229" i="5" s="1"/>
  <c r="D229" i="5"/>
  <c r="A229" i="5"/>
  <c r="B230" i="5"/>
  <c r="D230" i="5" l="1"/>
  <c r="C230" i="5"/>
  <c r="J230" i="5" s="1"/>
  <c r="B231" i="5"/>
  <c r="A230" i="5"/>
  <c r="C231" i="5" l="1"/>
  <c r="J231" i="5" s="1"/>
  <c r="D231" i="5"/>
  <c r="B232" i="5"/>
  <c r="A231" i="5"/>
  <c r="C232" i="5" l="1"/>
  <c r="J232" i="5" s="1"/>
  <c r="D232" i="5"/>
  <c r="B233" i="5"/>
  <c r="A232" i="5"/>
  <c r="C233" i="5" l="1"/>
  <c r="J233" i="5" s="1"/>
  <c r="D233" i="5"/>
  <c r="B234" i="5"/>
  <c r="A233" i="5"/>
  <c r="D234" i="5" l="1"/>
  <c r="C234" i="5"/>
  <c r="J234" i="5" s="1"/>
  <c r="A234" i="5"/>
  <c r="B235" i="5"/>
  <c r="C235" i="5" l="1"/>
  <c r="J235" i="5" s="1"/>
  <c r="D235" i="5"/>
  <c r="A235" i="5"/>
  <c r="B236" i="5"/>
  <c r="C236" i="5" l="1"/>
  <c r="J236" i="5" s="1"/>
  <c r="D236" i="5"/>
  <c r="B237" i="5"/>
  <c r="A236" i="5"/>
  <c r="C237" i="5" l="1"/>
  <c r="J237" i="5" s="1"/>
  <c r="D237" i="5"/>
  <c r="B238" i="5"/>
  <c r="A237" i="5"/>
  <c r="C238" i="5" l="1"/>
  <c r="J238" i="5" s="1"/>
  <c r="D238" i="5"/>
  <c r="A238" i="5"/>
  <c r="B239" i="5"/>
  <c r="C239" i="5" l="1"/>
  <c r="J239" i="5" s="1"/>
  <c r="D239" i="5"/>
  <c r="A239" i="5"/>
  <c r="B240" i="5"/>
  <c r="C240" i="5" l="1"/>
  <c r="J240" i="5" s="1"/>
  <c r="D240" i="5"/>
  <c r="B241" i="5"/>
  <c r="A240" i="5"/>
  <c r="C241" i="5" l="1"/>
  <c r="J241" i="5" s="1"/>
  <c r="D241" i="5"/>
  <c r="B242" i="5"/>
  <c r="A241" i="5"/>
  <c r="D242" i="5" l="1"/>
  <c r="C242" i="5"/>
  <c r="J242" i="5" s="1"/>
  <c r="A242" i="5"/>
  <c r="B243" i="5"/>
  <c r="C243" i="5" l="1"/>
  <c r="J243" i="5" s="1"/>
  <c r="D243" i="5"/>
  <c r="A243" i="5"/>
  <c r="B244" i="5"/>
  <c r="C244" i="5" l="1"/>
  <c r="J244" i="5" s="1"/>
  <c r="D244" i="5"/>
  <c r="B245" i="5"/>
  <c r="A244" i="5"/>
  <c r="C245" i="5" l="1"/>
  <c r="J245" i="5" s="1"/>
  <c r="D245" i="5"/>
  <c r="A245" i="5"/>
  <c r="B246" i="5"/>
  <c r="D246" i="5" l="1"/>
  <c r="C246" i="5"/>
  <c r="J246" i="5" s="1"/>
  <c r="A246" i="5"/>
  <c r="B247" i="5"/>
  <c r="C247" i="5" l="1"/>
  <c r="J247" i="5" s="1"/>
  <c r="D247" i="5"/>
  <c r="A247" i="5"/>
  <c r="B248" i="5"/>
  <c r="C248" i="5" l="1"/>
  <c r="J248" i="5" s="1"/>
  <c r="D248" i="5"/>
  <c r="A248" i="5"/>
  <c r="B249" i="5"/>
  <c r="C249" i="5" l="1"/>
  <c r="J249" i="5" s="1"/>
  <c r="D249" i="5"/>
  <c r="A249" i="5"/>
  <c r="B250" i="5"/>
  <c r="D250" i="5" l="1"/>
  <c r="C250" i="5"/>
  <c r="J250" i="5" s="1"/>
  <c r="B251" i="5"/>
  <c r="A250" i="5"/>
  <c r="C251" i="5" l="1"/>
  <c r="J251" i="5" s="1"/>
  <c r="D251" i="5"/>
  <c r="A251" i="5"/>
  <c r="B252" i="5"/>
  <c r="C252" i="5" l="1"/>
  <c r="J252" i="5" s="1"/>
  <c r="D252" i="5"/>
  <c r="A252" i="5"/>
  <c r="B253" i="5"/>
  <c r="C253" i="5" l="1"/>
  <c r="J253" i="5" s="1"/>
  <c r="D253" i="5"/>
  <c r="A253" i="5"/>
  <c r="B254" i="5"/>
  <c r="C254" i="5" l="1"/>
  <c r="J254" i="5" s="1"/>
  <c r="D254" i="5"/>
  <c r="A254" i="5"/>
  <c r="B255" i="5"/>
  <c r="D255" i="5" l="1"/>
  <c r="C255" i="5"/>
  <c r="J255" i="5" s="1"/>
  <c r="A255" i="5"/>
  <c r="B256" i="5"/>
  <c r="C256" i="5" l="1"/>
  <c r="J256" i="5" s="1"/>
  <c r="D256" i="5"/>
  <c r="B257" i="5"/>
  <c r="A256" i="5"/>
  <c r="C257" i="5" l="1"/>
  <c r="J257" i="5" s="1"/>
  <c r="D257" i="5"/>
  <c r="A257" i="5"/>
  <c r="B258" i="5"/>
  <c r="D258" i="5" l="1"/>
  <c r="C258" i="5"/>
  <c r="J258" i="5" s="1"/>
  <c r="A258" i="5"/>
  <c r="B259" i="5"/>
  <c r="C259" i="5" l="1"/>
  <c r="J259" i="5" s="1"/>
  <c r="D259" i="5"/>
  <c r="A259" i="5"/>
  <c r="B260" i="5"/>
  <c r="C260" i="5" l="1"/>
  <c r="J260" i="5" s="1"/>
  <c r="D260" i="5"/>
  <c r="A260" i="5"/>
  <c r="B261" i="5"/>
  <c r="C261" i="5" l="1"/>
  <c r="J261" i="5" s="1"/>
  <c r="D261" i="5"/>
  <c r="A261" i="5"/>
  <c r="B262" i="5"/>
  <c r="D262" i="5" l="1"/>
  <c r="C262" i="5"/>
  <c r="J262" i="5" s="1"/>
  <c r="B263" i="5"/>
  <c r="A262" i="5"/>
  <c r="C263" i="5" l="1"/>
  <c r="J263" i="5" s="1"/>
  <c r="D263" i="5"/>
  <c r="B264" i="5"/>
  <c r="A263" i="5"/>
  <c r="C264" i="5" l="1"/>
  <c r="J264" i="5" s="1"/>
  <c r="D264" i="5"/>
  <c r="A264" i="5"/>
  <c r="B265" i="5"/>
  <c r="C265" i="5" l="1"/>
  <c r="J265" i="5" s="1"/>
  <c r="D265" i="5"/>
  <c r="A265" i="5"/>
  <c r="B266" i="5"/>
  <c r="C266" i="5" l="1"/>
  <c r="J266" i="5" s="1"/>
  <c r="D266" i="5"/>
  <c r="A266" i="5"/>
  <c r="B267" i="5"/>
  <c r="C267" i="5" l="1"/>
  <c r="J267" i="5" s="1"/>
  <c r="D267" i="5"/>
  <c r="A267" i="5"/>
  <c r="B268" i="5"/>
  <c r="C268" i="5" l="1"/>
  <c r="J268" i="5" s="1"/>
  <c r="D268" i="5"/>
  <c r="B269" i="5"/>
  <c r="A268" i="5"/>
  <c r="C269" i="5" l="1"/>
  <c r="J269" i="5" s="1"/>
  <c r="D269" i="5"/>
  <c r="A269" i="5"/>
  <c r="B270" i="5"/>
  <c r="C270" i="5" l="1"/>
  <c r="J270" i="5" s="1"/>
  <c r="D270" i="5"/>
  <c r="A270" i="5"/>
  <c r="B271" i="5"/>
  <c r="C271" i="5" l="1"/>
  <c r="J271" i="5" s="1"/>
  <c r="D271" i="5"/>
  <c r="A271" i="5"/>
  <c r="B272" i="5"/>
  <c r="C272" i="5" l="1"/>
  <c r="J272" i="5" s="1"/>
  <c r="D272" i="5"/>
  <c r="A272" i="5"/>
  <c r="B273" i="5"/>
  <c r="C273" i="5" l="1"/>
  <c r="J273" i="5" s="1"/>
  <c r="D273" i="5"/>
  <c r="A273" i="5"/>
  <c r="B274" i="5"/>
  <c r="C274" i="5" l="1"/>
  <c r="J274" i="5" s="1"/>
  <c r="D274" i="5"/>
  <c r="A274" i="5"/>
  <c r="B275" i="5"/>
  <c r="C275" i="5" l="1"/>
  <c r="J275" i="5" s="1"/>
  <c r="D275" i="5"/>
  <c r="A275" i="5"/>
  <c r="B276" i="5"/>
  <c r="C276" i="5" l="1"/>
  <c r="J276" i="5" s="1"/>
  <c r="D276" i="5"/>
  <c r="B277" i="5"/>
  <c r="A276" i="5"/>
  <c r="C277" i="5" l="1"/>
  <c r="J277" i="5" s="1"/>
  <c r="D277" i="5"/>
  <c r="A277" i="5"/>
  <c r="B278" i="5"/>
  <c r="C278" i="5" l="1"/>
  <c r="J278" i="5" s="1"/>
  <c r="D278" i="5"/>
  <c r="A278" i="5"/>
  <c r="B279" i="5"/>
  <c r="D279" i="5" l="1"/>
  <c r="C279" i="5"/>
  <c r="J279" i="5" s="1"/>
  <c r="B280" i="5"/>
  <c r="A279" i="5"/>
  <c r="C280" i="5" l="1"/>
  <c r="J280" i="5" s="1"/>
  <c r="D280" i="5"/>
  <c r="B281" i="5"/>
  <c r="A280" i="5"/>
  <c r="C281" i="5" l="1"/>
  <c r="J281" i="5" s="1"/>
  <c r="D281" i="5"/>
  <c r="A281" i="5"/>
  <c r="B282" i="5"/>
  <c r="C282" i="5" l="1"/>
  <c r="J282" i="5" s="1"/>
  <c r="D282" i="5"/>
  <c r="B283" i="5"/>
  <c r="A282" i="5"/>
  <c r="C283" i="5" l="1"/>
  <c r="J283" i="5" s="1"/>
  <c r="D283" i="5"/>
  <c r="A283" i="5"/>
  <c r="B284" i="5"/>
  <c r="C284" i="5" l="1"/>
  <c r="J284" i="5" s="1"/>
  <c r="D284" i="5"/>
  <c r="A284" i="5"/>
  <c r="B285" i="5"/>
  <c r="C285" i="5" l="1"/>
  <c r="J285" i="5" s="1"/>
  <c r="D285" i="5"/>
  <c r="A285" i="5"/>
  <c r="B286" i="5"/>
  <c r="C286" i="5" l="1"/>
  <c r="J286" i="5" s="1"/>
  <c r="D286" i="5"/>
  <c r="A286" i="5"/>
  <c r="B287" i="5"/>
  <c r="C287" i="5" l="1"/>
  <c r="J287" i="5" s="1"/>
  <c r="D287" i="5"/>
  <c r="A287" i="5"/>
  <c r="B288" i="5"/>
  <c r="C288" i="5" l="1"/>
  <c r="J288" i="5" s="1"/>
  <c r="D288" i="5"/>
  <c r="A288" i="5"/>
  <c r="B289" i="5"/>
  <c r="C289" i="5" l="1"/>
  <c r="J289" i="5" s="1"/>
  <c r="D289" i="5"/>
  <c r="A289" i="5"/>
  <c r="B290" i="5"/>
  <c r="C290" i="5" l="1"/>
  <c r="J290" i="5" s="1"/>
  <c r="D290" i="5"/>
  <c r="A290" i="5"/>
  <c r="B291" i="5"/>
  <c r="D291" i="5" l="1"/>
  <c r="C291" i="5"/>
  <c r="J291" i="5" s="1"/>
  <c r="A291" i="5"/>
  <c r="B292" i="5"/>
  <c r="C292" i="5" l="1"/>
  <c r="J292" i="5" s="1"/>
  <c r="D292" i="5"/>
  <c r="B293" i="5"/>
  <c r="A292" i="5"/>
  <c r="C293" i="5" l="1"/>
  <c r="J293" i="5" s="1"/>
  <c r="D293" i="5"/>
  <c r="A293" i="5"/>
  <c r="B294" i="5"/>
  <c r="C294" i="5" l="1"/>
  <c r="J294" i="5" s="1"/>
  <c r="D294" i="5"/>
  <c r="A294" i="5"/>
  <c r="B295" i="5"/>
  <c r="C295" i="5" l="1"/>
  <c r="J295" i="5" s="1"/>
  <c r="D295" i="5"/>
  <c r="A295" i="5"/>
  <c r="B296" i="5"/>
  <c r="C296" i="5" l="1"/>
  <c r="J296" i="5" s="1"/>
  <c r="D296" i="5"/>
  <c r="B297" i="5"/>
  <c r="A296" i="5"/>
  <c r="C297" i="5" l="1"/>
  <c r="J297" i="5" s="1"/>
  <c r="D297" i="5"/>
  <c r="A297" i="5"/>
  <c r="B298" i="5"/>
  <c r="C298" i="5" l="1"/>
  <c r="J298" i="5" s="1"/>
  <c r="D298" i="5"/>
  <c r="A298" i="5"/>
  <c r="B299" i="5"/>
  <c r="C299" i="5" l="1"/>
  <c r="J299" i="5" s="1"/>
  <c r="D299" i="5"/>
  <c r="B300" i="5"/>
  <c r="A299" i="5"/>
  <c r="C300" i="5" l="1"/>
  <c r="C301" i="5" s="1"/>
  <c r="D20" i="4" s="1"/>
  <c r="D300" i="5"/>
  <c r="A300" i="5"/>
  <c r="J300" i="5"/>
  <c r="J301" i="5" s="1"/>
  <c r="F30" i="4" l="1"/>
  <c r="F31" i="4" s="1"/>
  <c r="E4" i="5" s="1"/>
  <c r="E3" i="5" l="1"/>
</calcChain>
</file>

<file path=xl/sharedStrings.xml><?xml version="1.0" encoding="utf-8"?>
<sst xmlns="http://schemas.openxmlformats.org/spreadsheetml/2006/main" count="434" uniqueCount="64">
  <si>
    <t>quarta-feira</t>
  </si>
  <si>
    <t>quinta-feira</t>
  </si>
  <si>
    <t>sexta-feira</t>
  </si>
  <si>
    <t>sábado</t>
  </si>
  <si>
    <t>domingo</t>
  </si>
  <si>
    <t>segunda-feira</t>
  </si>
  <si>
    <t>terça-feira</t>
  </si>
  <si>
    <t>DIA SEMANA</t>
  </si>
  <si>
    <t>DIA MÊS</t>
  </si>
  <si>
    <t>DIA LETIVO</t>
  </si>
  <si>
    <t>OBSERVAÇÕES</t>
  </si>
  <si>
    <t>Ano Novo</t>
  </si>
  <si>
    <t>Carnaval</t>
  </si>
  <si>
    <t>Paixão de Cristo ou Sexta-Feira Santa</t>
  </si>
  <si>
    <t>SUSPENSÃO DAS AULAS</t>
  </si>
  <si>
    <t>TIRADENTES</t>
  </si>
  <si>
    <t>DIA DO TRABALHO</t>
  </si>
  <si>
    <t>Corpus Christi</t>
  </si>
  <si>
    <t>Independência do Brasil</t>
  </si>
  <si>
    <t>Nossa Senhora Aparecida</t>
  </si>
  <si>
    <t>Finados</t>
  </si>
  <si>
    <t>NATAL</t>
  </si>
  <si>
    <t>Dia da Consciência Negra</t>
  </si>
  <si>
    <t>SEGUNDA-FEIRA</t>
  </si>
  <si>
    <t>TERÇA-FEIRA</t>
  </si>
  <si>
    <t>QUARTA-FEIRA</t>
  </si>
  <si>
    <t>QUINTA-FEIRA</t>
  </si>
  <si>
    <t>SEXTA-FEIRA</t>
  </si>
  <si>
    <t>SÁBADO</t>
  </si>
  <si>
    <t>DIA DA SEMANA</t>
  </si>
  <si>
    <t>TEMPO DE AULAS EM MINUTOS</t>
  </si>
  <si>
    <t>SÉRIE/ANO/TURMA</t>
  </si>
  <si>
    <t>MINUTOS AULA</t>
  </si>
  <si>
    <t xml:space="preserve">DIAS LETIVOS </t>
  </si>
  <si>
    <t>MINUTOS AULA LETIVOS</t>
  </si>
  <si>
    <t>SOMA MINUTOS LETIVOS</t>
  </si>
  <si>
    <t>DATA DO PRIMEIRO DIA DE ESCOLA FECHADA</t>
  </si>
  <si>
    <t>DATA DO PRIMEIRO DIA DE VOLTA ÀS AULAS PRESENCIAIS</t>
  </si>
  <si>
    <t>MINUTO DE AULAS SOMADAS</t>
  </si>
  <si>
    <t>MINUTOS DE AULAS PRESENCIAIS</t>
  </si>
  <si>
    <t>HORAS LETIVAS NECESSÁRIAS</t>
  </si>
  <si>
    <t>HORAS DE AULAS REMOTAS NECESSÁRIAS</t>
  </si>
  <si>
    <t>QUANTIDADE DE DIAS LETIVOS DE AULAS REMOTAS</t>
  </si>
  <si>
    <t>MÉDIA DE HORAS NECESSÁRIAS POR DIA LETIVO DE AULAS REMOTAS</t>
  </si>
  <si>
    <t>HORAS DE AULAS PRESENCIAIS PREVISTAS</t>
  </si>
  <si>
    <t>DIAS LETIVOS - COLOQUE "0" EM DIAS NÃO LETIVOS E "1" EM DIAS LETIVOS (INDEPENDENTE SE SEJA PRESENCIAL OU REMOTO)</t>
  </si>
  <si>
    <t>MINUTOS DE AULAS ONLINE</t>
  </si>
  <si>
    <t>MINUTOS DE AULAS GRAVADAS</t>
  </si>
  <si>
    <t>MINUTOS DE ATIVIDADES REMOTAS</t>
  </si>
  <si>
    <t>DESCRIÇÃO ATIVIDADES REMOTAS</t>
  </si>
  <si>
    <t>HORAS DE AULAS REMOTAS JÁ REALIZADAS</t>
  </si>
  <si>
    <t>HORAS DE AULAS REMOTAS FALTANTES</t>
  </si>
  <si>
    <t>SOMA</t>
  </si>
  <si>
    <t>TOTAL GERAL REALIZADAS</t>
  </si>
  <si>
    <t>DIAS DE AULAS REMORAS RESTANTES</t>
  </si>
  <si>
    <t>MINUTOS</t>
  </si>
  <si>
    <t>HORAS</t>
  </si>
  <si>
    <t>MÉDIA NECESSÁRIA POR DIA LETIVO DE AULAS REMOTAS AINDA NÃO REALIZADAS</t>
  </si>
  <si>
    <t xml:space="preserve">PREENCHA ABAIXO OS TEMPOS EM MINUTOS DAS ATIVIDADES REMOTAS REALIZADAS E ACOMPANHE A MÉDIA E O GRÁFICO AO LADO. </t>
  </si>
  <si>
    <t>CONFIGURAÇÃO DA QUARENTENA (SEM AULAS PRESENCIAIS)</t>
  </si>
  <si>
    <t>CONFIGURAÇÕES INICIAIS - PREENCHA AS CÉLULAS EM BRANCO</t>
  </si>
  <si>
    <t>TOTAL DE DIAS LETIVOS</t>
  </si>
  <si>
    <t>NÚMERO DE DIAS LETIVOS COM AULAS REMOTAS</t>
  </si>
  <si>
    <t>TEMPO DE AULAS DA TURMA POR DIAS DA SEMANA EM AULAS PRESENCIAIS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</si>
</sst>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6]d\-mmm\-yy;@"/>
    <numFmt numFmtId="165" formatCode="dd/mm/yy;@"/>
    <numFmt numFmtId="166" formatCode="[$-416]dd\-mmm\-yy;@"/>
    <numFmt numFmtId="167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rgb="FF33332F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6"/>
      <color rgb="FFFFC000"/>
      <name val="Calibri"/>
      <family val="2"/>
      <scheme val="minor"/>
    </font>
    <font>
      <sz val="12"/>
      <color theme="7"/>
      <name val="Calibri"/>
      <family val="2"/>
      <scheme val="minor"/>
    </font>
    <font>
      <sz val="16"/>
      <color theme="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A007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6" fontId="0" fillId="3" borderId="0" xfId="0" applyNumberFormat="1" applyFill="1" applyAlignment="1">
      <alignment horizontal="center"/>
    </xf>
    <xf numFmtId="0" fontId="0" fillId="3" borderId="0" xfId="0" applyFill="1" applyBorder="1"/>
    <xf numFmtId="0" fontId="3" fillId="7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3" fillId="7" borderId="17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12" fillId="3" borderId="0" xfId="0" applyFont="1" applyFill="1"/>
    <xf numFmtId="165" fontId="12" fillId="3" borderId="0" xfId="0" applyNumberFormat="1" applyFont="1" applyFill="1"/>
    <xf numFmtId="1" fontId="12" fillId="3" borderId="0" xfId="0" applyNumberFormat="1" applyFont="1" applyFill="1"/>
    <xf numFmtId="0" fontId="12" fillId="3" borderId="0" xfId="0" applyFont="1" applyFill="1" applyAlignment="1">
      <alignment horizontal="left"/>
    </xf>
    <xf numFmtId="0" fontId="13" fillId="7" borderId="1" xfId="0" applyFont="1" applyFill="1" applyBorder="1" applyAlignment="1">
      <alignment horizontal="left"/>
    </xf>
    <xf numFmtId="0" fontId="15" fillId="9" borderId="1" xfId="0" applyFont="1" applyFill="1" applyBorder="1"/>
    <xf numFmtId="0" fontId="15" fillId="8" borderId="1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14" fillId="3" borderId="22" xfId="0" applyFont="1" applyFill="1" applyBorder="1"/>
    <xf numFmtId="0" fontId="14" fillId="3" borderId="21" xfId="0" applyFont="1" applyFill="1" applyBorder="1"/>
    <xf numFmtId="0" fontId="14" fillId="3" borderId="0" xfId="0" applyFont="1" applyFill="1" applyBorder="1"/>
    <xf numFmtId="0" fontId="17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ont="1" applyFill="1"/>
    <xf numFmtId="167" fontId="12" fillId="3" borderId="0" xfId="0" applyNumberFormat="1" applyFont="1" applyFill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5" fillId="8" borderId="1" xfId="0" applyFont="1" applyFill="1" applyBorder="1" applyAlignment="1" applyProtection="1">
      <alignment horizontal="center"/>
    </xf>
    <xf numFmtId="14" fontId="15" fillId="5" borderId="1" xfId="0" applyNumberFormat="1" applyFont="1" applyFill="1" applyBorder="1" applyProtection="1">
      <protection locked="0"/>
    </xf>
    <xf numFmtId="1" fontId="15" fillId="8" borderId="1" xfId="0" applyNumberFormat="1" applyFont="1" applyFill="1" applyBorder="1" applyAlignment="1" applyProtection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18" fillId="3" borderId="0" xfId="0" applyFont="1" applyFill="1"/>
    <xf numFmtId="0" fontId="0" fillId="10" borderId="0" xfId="0" applyFill="1" applyAlignment="1">
      <alignment horizontal="center"/>
    </xf>
    <xf numFmtId="166" fontId="0" fillId="10" borderId="0" xfId="0" applyNumberFormat="1" applyFill="1" applyAlignment="1">
      <alignment horizontal="center"/>
    </xf>
    <xf numFmtId="0" fontId="0" fillId="10" borderId="0" xfId="0" applyFill="1"/>
    <xf numFmtId="0" fontId="11" fillId="10" borderId="0" xfId="0" applyFont="1" applyFill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4A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8D-7A4B-AF27-9070ECF4567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8D-7A4B-AF27-9070ECF4567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8D-7A4B-AF27-9070ECF45674}"/>
              </c:ext>
            </c:extLst>
          </c:dPt>
          <c:dLbls>
            <c:dLbl>
              <c:idx val="0"/>
              <c:layout>
                <c:manualLayout>
                  <c:x val="-9.4071343002361044E-2"/>
                  <c:y val="-0.1206633261751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8D-7A4B-AF27-9070ECF45674}"/>
                </c:ext>
              </c:extLst>
            </c:dLbl>
            <c:dLbl>
              <c:idx val="2"/>
              <c:layout>
                <c:manualLayout>
                  <c:x val="6.282853952709383E-2"/>
                  <c:y val="0.19385997204894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8D-7A4B-AF27-9070ECF45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CONFIGURAÇÕES!$E$27:$E$29</c:f>
              <c:strCache>
                <c:ptCount val="3"/>
                <c:pt idx="0">
                  <c:v>HORAS DE AULAS PRESENCIAIS PREVISTAS</c:v>
                </c:pt>
                <c:pt idx="1">
                  <c:v>HORAS DE AULAS REMOTAS JÁ REALIZADAS</c:v>
                </c:pt>
                <c:pt idx="2">
                  <c:v>HORAS DE AULAS REMOTAS FALTANTES</c:v>
                </c:pt>
              </c:strCache>
            </c:strRef>
          </c:cat>
          <c:val>
            <c:numRef>
              <c:f>CONFIGURAÇÕES!$F$27:$F$29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D-7A4B-AF27-9070ECF4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49508692365831"/>
          <c:y val="0.18979658792650919"/>
          <c:w val="0.43915343915343913"/>
          <c:h val="0.62040682414698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1778000</xdr:colOff>
      <xdr:row>0</xdr:row>
      <xdr:rowOff>139700</xdr:rowOff>
    </xdr:from>
    <xdr:to>
      <xdr:col>5</xdr:col>
      <xdr:colOff>1263904</xdr:colOff>
      <xdr:row>0</xdr:row>
      <xdr:rowOff>749300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B76A7AE-4B62-5E47-BC78-5A0106BFC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39700"/>
          <a:ext cx="177190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190500</xdr:rowOff>
    </xdr:from>
    <xdr:to>
      <xdr:col>2</xdr:col>
      <xdr:colOff>1860804</xdr:colOff>
      <xdr:row>0</xdr:row>
      <xdr:rowOff>800100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A460C9-88E9-BE42-BCF4-0AB933346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90500"/>
          <a:ext cx="1771904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25400</xdr:colOff>
      <xdr:row>1</xdr:row>
      <xdr:rowOff>3543300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D8DFE1-64C9-514B-883F-5E3A778E9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393700</xdr:colOff>
      <xdr:row>0</xdr:row>
      <xdr:rowOff>203200</xdr:rowOff>
    </xdr:from>
    <xdr:to>
      <xdr:col>6</xdr:col>
      <xdr:colOff>882904</xdr:colOff>
      <xdr:row>0</xdr:row>
      <xdr:rowOff>812800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C1D053-8484-5E43-B840-7B62BAC08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0" y="203200"/>
          <a:ext cx="177190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CC8E-B9B7-9E4A-9D2F-CB6E6B738823}">
  <dimension ref="C1:L370"/>
  <sheetViews>
    <sheetView tabSelected="1" zoomScaleNormal="100" workbookViewId="0">
      <selection activeCell="H6" sqref="H6"/>
    </sheetView>
  </sheetViews>
  <sheetFormatPr baseColWidth="10" defaultRowHeight="16" x14ac:dyDescent="0.2"/>
  <cols>
    <col min="1" max="2" width="10.83203125" style="1"/>
    <col min="3" max="4" width="30" style="2" customWidth="1"/>
    <col min="5" max="5" width="30" style="5" customWidth="1"/>
    <col min="6" max="6" width="109" style="1" customWidth="1"/>
    <col min="7" max="7" width="16.6640625" style="58" bestFit="1" customWidth="1"/>
    <col min="8" max="8" width="23" style="55" customWidth="1"/>
    <col min="9" max="9" width="30.1640625" style="41" customWidth="1"/>
    <col min="10" max="10" width="23" style="26" customWidth="1"/>
    <col min="11" max="12" width="10.83203125" style="26"/>
    <col min="13" max="16384" width="10.83203125" style="1"/>
  </cols>
  <sheetData>
    <row r="1" spans="3:12" s="4" customFormat="1" ht="66" customHeight="1" x14ac:dyDescent="0.25">
      <c r="C1" s="66"/>
      <c r="D1" s="67"/>
      <c r="E1" s="67"/>
      <c r="F1" s="68"/>
      <c r="G1" s="56"/>
      <c r="H1" s="57"/>
      <c r="I1" s="85"/>
      <c r="J1" s="38"/>
      <c r="K1" s="38"/>
      <c r="L1" s="38"/>
    </row>
    <row r="2" spans="3:12" s="4" customFormat="1" ht="58" customHeight="1" thickBot="1" x14ac:dyDescent="0.3">
      <c r="C2" s="63" t="s">
        <v>45</v>
      </c>
      <c r="D2" s="64"/>
      <c r="E2" s="64"/>
      <c r="F2" s="65"/>
      <c r="G2" s="56"/>
      <c r="H2" s="57"/>
      <c r="I2" s="85"/>
      <c r="J2" s="38"/>
      <c r="K2" s="38"/>
      <c r="L2" s="38"/>
    </row>
    <row r="3" spans="3:12" s="4" customFormat="1" ht="21" x14ac:dyDescent="0.25">
      <c r="C3" s="7" t="s">
        <v>7</v>
      </c>
      <c r="D3" s="10" t="s">
        <v>8</v>
      </c>
      <c r="E3" s="13" t="s">
        <v>9</v>
      </c>
      <c r="F3" s="6" t="s">
        <v>10</v>
      </c>
      <c r="G3" s="56" t="s">
        <v>33</v>
      </c>
      <c r="H3" s="57" t="s">
        <v>32</v>
      </c>
      <c r="I3" s="85" t="s">
        <v>34</v>
      </c>
      <c r="J3" s="38" t="s">
        <v>35</v>
      </c>
      <c r="K3" s="38"/>
      <c r="L3" s="38"/>
    </row>
    <row r="4" spans="3:12" s="4" customFormat="1" ht="21" x14ac:dyDescent="0.25">
      <c r="C4" s="8" t="s">
        <v>0</v>
      </c>
      <c r="D4" s="11">
        <v>43831</v>
      </c>
      <c r="E4" s="47">
        <v>0</v>
      </c>
      <c r="F4" s="48" t="s">
        <v>11</v>
      </c>
      <c r="G4" s="56">
        <f>E4</f>
        <v>0</v>
      </c>
      <c r="H4" s="57">
        <f>IF(C4="SEGUNDA-FEIRA",CONFIGURAÇÕES!$C$10,IF(C4="TERÇA-FEIRA",CONFIGURAÇÕES!$C$11,IF(C4="QUARTA-FEIRA",CONFIGURAÇÕES!$C$12,IF(C4="QUINTA-FEIRA",CONFIGURAÇÕES!$C$13,IF(C4="SEXTA-FEIRA",CONFIGURAÇÕES!$C$14,IF(C4="SÁBADO",CONFIGURAÇÕES!$C$15,0))))))</f>
        <v>0</v>
      </c>
      <c r="I4" s="85">
        <f t="shared" ref="I4:I67" si="0">H4*E4</f>
        <v>0</v>
      </c>
      <c r="J4" s="38">
        <v>0</v>
      </c>
      <c r="K4" s="38"/>
      <c r="L4" s="38"/>
    </row>
    <row r="5" spans="3:12" s="4" customFormat="1" ht="21" x14ac:dyDescent="0.25">
      <c r="C5" s="8" t="s">
        <v>1</v>
      </c>
      <c r="D5" s="11">
        <v>43832</v>
      </c>
      <c r="E5" s="47">
        <v>1</v>
      </c>
      <c r="F5" s="49"/>
      <c r="G5" s="56">
        <f>E4+G4</f>
        <v>0</v>
      </c>
      <c r="H5" s="57">
        <f>IF(C5="SEGUNDA-FEIRA",CONFIGURAÇÕES!$C$10,IF(C5="TERÇA-FEIRA",CONFIGURAÇÕES!$C$11,IF(C5="QUARTA-FEIRA",CONFIGURAÇÕES!$C$12,IF(C5="QUINTA-FEIRA",CONFIGURAÇÕES!$C$13,IF(C5="SEXTA-FEIRA",CONFIGURAÇÕES!$C$14,IF(C5="SÁBADO",CONFIGURAÇÕES!$C$15,0))))))</f>
        <v>0</v>
      </c>
      <c r="I5" s="85">
        <f t="shared" si="0"/>
        <v>0</v>
      </c>
      <c r="J5" s="38">
        <f>J4+I4</f>
        <v>0</v>
      </c>
      <c r="K5" s="38"/>
      <c r="L5" s="38"/>
    </row>
    <row r="6" spans="3:12" s="4" customFormat="1" ht="21" x14ac:dyDescent="0.25">
      <c r="C6" s="8" t="s">
        <v>2</v>
      </c>
      <c r="D6" s="11">
        <v>43833</v>
      </c>
      <c r="E6" s="47">
        <v>1</v>
      </c>
      <c r="F6" s="49"/>
      <c r="G6" s="56">
        <f t="shared" ref="G6:G69" si="1">E5+G5</f>
        <v>1</v>
      </c>
      <c r="H6" s="57">
        <f>IF(C6="SEGUNDA-FEIRA",CONFIGURAÇÕES!$C$10,IF(C6="TERÇA-FEIRA",CONFIGURAÇÕES!$C$11,IF(C6="QUARTA-FEIRA",CONFIGURAÇÕES!$C$12,IF(C6="QUINTA-FEIRA",CONFIGURAÇÕES!$C$13,IF(C6="SEXTA-FEIRA",CONFIGURAÇÕES!$C$14,IF(C6="SÁBADO",CONFIGURAÇÕES!$C$15,0))))))</f>
        <v>0</v>
      </c>
      <c r="I6" s="85">
        <f t="shared" si="0"/>
        <v>0</v>
      </c>
      <c r="J6" s="38">
        <f t="shared" ref="J6:J69" si="2">J5+I5</f>
        <v>0</v>
      </c>
      <c r="K6" s="38"/>
      <c r="L6" s="38"/>
    </row>
    <row r="7" spans="3:12" s="4" customFormat="1" ht="21" x14ac:dyDescent="0.25">
      <c r="C7" s="8" t="s">
        <v>3</v>
      </c>
      <c r="D7" s="11">
        <v>43834</v>
      </c>
      <c r="E7" s="47">
        <v>0</v>
      </c>
      <c r="F7" s="49"/>
      <c r="G7" s="56">
        <f t="shared" si="1"/>
        <v>2</v>
      </c>
      <c r="H7" s="57">
        <f>IF(C7="SEGUNDA-FEIRA",CONFIGURAÇÕES!$C$10,IF(C7="TERÇA-FEIRA",CONFIGURAÇÕES!$C$11,IF(C7="QUARTA-FEIRA",CONFIGURAÇÕES!$C$12,IF(C7="QUINTA-FEIRA",CONFIGURAÇÕES!$C$13,IF(C7="SEXTA-FEIRA",CONFIGURAÇÕES!$C$14,IF(C7="SÁBADO",CONFIGURAÇÕES!$C$15,0))))))</f>
        <v>0</v>
      </c>
      <c r="I7" s="85">
        <f t="shared" si="0"/>
        <v>0</v>
      </c>
      <c r="J7" s="38">
        <f t="shared" si="2"/>
        <v>0</v>
      </c>
      <c r="K7" s="38"/>
      <c r="L7" s="38"/>
    </row>
    <row r="8" spans="3:12" s="4" customFormat="1" ht="21" x14ac:dyDescent="0.25">
      <c r="C8" s="8" t="s">
        <v>4</v>
      </c>
      <c r="D8" s="11">
        <v>43835</v>
      </c>
      <c r="E8" s="47">
        <v>0</v>
      </c>
      <c r="F8" s="49"/>
      <c r="G8" s="56">
        <f t="shared" si="1"/>
        <v>2</v>
      </c>
      <c r="H8" s="57">
        <f>IF(C8="SEGUNDA-FEIRA",CONFIGURAÇÕES!$C$10,IF(C8="TERÇA-FEIRA",CONFIGURAÇÕES!$C$11,IF(C8="QUARTA-FEIRA",CONFIGURAÇÕES!$C$12,IF(C8="QUINTA-FEIRA",CONFIGURAÇÕES!$C$13,IF(C8="SEXTA-FEIRA",CONFIGURAÇÕES!$C$14,IF(C8="SÁBADO",CONFIGURAÇÕES!$C$15,0))))))</f>
        <v>0</v>
      </c>
      <c r="I8" s="85">
        <f t="shared" si="0"/>
        <v>0</v>
      </c>
      <c r="J8" s="38">
        <f t="shared" si="2"/>
        <v>0</v>
      </c>
      <c r="K8" s="38"/>
      <c r="L8" s="38"/>
    </row>
    <row r="9" spans="3:12" s="4" customFormat="1" ht="21" x14ac:dyDescent="0.25">
      <c r="C9" s="8" t="s">
        <v>5</v>
      </c>
      <c r="D9" s="11">
        <v>43836</v>
      </c>
      <c r="E9" s="47">
        <v>1</v>
      </c>
      <c r="F9" s="49"/>
      <c r="G9" s="56">
        <f t="shared" si="1"/>
        <v>2</v>
      </c>
      <c r="H9" s="57">
        <f>IF(C9="SEGUNDA-FEIRA",CONFIGURAÇÕES!$C$10,IF(C9="TERÇA-FEIRA",CONFIGURAÇÕES!$C$11,IF(C9="QUARTA-FEIRA",CONFIGURAÇÕES!$C$12,IF(C9="QUINTA-FEIRA",CONFIGURAÇÕES!$C$13,IF(C9="SEXTA-FEIRA",CONFIGURAÇÕES!$C$14,IF(C9="SÁBADO",CONFIGURAÇÕES!$C$15,0))))))</f>
        <v>0</v>
      </c>
      <c r="I9" s="85">
        <f t="shared" si="0"/>
        <v>0</v>
      </c>
      <c r="J9" s="38">
        <f t="shared" si="2"/>
        <v>0</v>
      </c>
      <c r="K9" s="38"/>
      <c r="L9" s="38"/>
    </row>
    <row r="10" spans="3:12" s="4" customFormat="1" ht="21" x14ac:dyDescent="0.25">
      <c r="C10" s="8" t="s">
        <v>6</v>
      </c>
      <c r="D10" s="11">
        <v>43837</v>
      </c>
      <c r="E10" s="47">
        <v>1</v>
      </c>
      <c r="F10" s="49"/>
      <c r="G10" s="56">
        <f t="shared" si="1"/>
        <v>3</v>
      </c>
      <c r="H10" s="57">
        <f>IF(C10="SEGUNDA-FEIRA",CONFIGURAÇÕES!$C$10,IF(C10="TERÇA-FEIRA",CONFIGURAÇÕES!$C$11,IF(C10="QUARTA-FEIRA",CONFIGURAÇÕES!$C$12,IF(C10="QUINTA-FEIRA",CONFIGURAÇÕES!$C$13,IF(C10="SEXTA-FEIRA",CONFIGURAÇÕES!$C$14,IF(C10="SÁBADO",CONFIGURAÇÕES!$C$15,0))))))</f>
        <v>0</v>
      </c>
      <c r="I10" s="85">
        <f t="shared" si="0"/>
        <v>0</v>
      </c>
      <c r="J10" s="38">
        <f t="shared" si="2"/>
        <v>0</v>
      </c>
      <c r="K10" s="38"/>
      <c r="L10" s="38"/>
    </row>
    <row r="11" spans="3:12" s="4" customFormat="1" ht="21" x14ac:dyDescent="0.25">
      <c r="C11" s="8" t="s">
        <v>0</v>
      </c>
      <c r="D11" s="11">
        <v>43838</v>
      </c>
      <c r="E11" s="47">
        <v>1</v>
      </c>
      <c r="F11" s="49"/>
      <c r="G11" s="56">
        <f t="shared" si="1"/>
        <v>4</v>
      </c>
      <c r="H11" s="57">
        <f>IF(C11="SEGUNDA-FEIRA",CONFIGURAÇÕES!$C$10,IF(C11="TERÇA-FEIRA",CONFIGURAÇÕES!$C$11,IF(C11="QUARTA-FEIRA",CONFIGURAÇÕES!$C$12,IF(C11="QUINTA-FEIRA",CONFIGURAÇÕES!$C$13,IF(C11="SEXTA-FEIRA",CONFIGURAÇÕES!$C$14,IF(C11="SÁBADO",CONFIGURAÇÕES!$C$15,0))))))</f>
        <v>0</v>
      </c>
      <c r="I11" s="85">
        <f t="shared" si="0"/>
        <v>0</v>
      </c>
      <c r="J11" s="38">
        <f t="shared" si="2"/>
        <v>0</v>
      </c>
      <c r="K11" s="38"/>
      <c r="L11" s="38"/>
    </row>
    <row r="12" spans="3:12" s="4" customFormat="1" ht="21" x14ac:dyDescent="0.25">
      <c r="C12" s="8" t="s">
        <v>1</v>
      </c>
      <c r="D12" s="11">
        <v>43839</v>
      </c>
      <c r="E12" s="47">
        <v>1</v>
      </c>
      <c r="F12" s="49"/>
      <c r="G12" s="56">
        <f t="shared" si="1"/>
        <v>5</v>
      </c>
      <c r="H12" s="57">
        <f>IF(C12="SEGUNDA-FEIRA",CONFIGURAÇÕES!$C$10,IF(C12="TERÇA-FEIRA",CONFIGURAÇÕES!$C$11,IF(C12="QUARTA-FEIRA",CONFIGURAÇÕES!$C$12,IF(C12="QUINTA-FEIRA",CONFIGURAÇÕES!$C$13,IF(C12="SEXTA-FEIRA",CONFIGURAÇÕES!$C$14,IF(C12="SÁBADO",CONFIGURAÇÕES!$C$15,0))))))</f>
        <v>0</v>
      </c>
      <c r="I12" s="85">
        <f t="shared" si="0"/>
        <v>0</v>
      </c>
      <c r="J12" s="38">
        <f t="shared" si="2"/>
        <v>0</v>
      </c>
      <c r="K12" s="38"/>
      <c r="L12" s="38"/>
    </row>
    <row r="13" spans="3:12" s="4" customFormat="1" ht="21" x14ac:dyDescent="0.25">
      <c r="C13" s="8" t="s">
        <v>2</v>
      </c>
      <c r="D13" s="11">
        <v>43840</v>
      </c>
      <c r="E13" s="47">
        <v>1</v>
      </c>
      <c r="F13" s="49"/>
      <c r="G13" s="56">
        <f t="shared" si="1"/>
        <v>6</v>
      </c>
      <c r="H13" s="57">
        <f>IF(C13="SEGUNDA-FEIRA",CONFIGURAÇÕES!$C$10,IF(C13="TERÇA-FEIRA",CONFIGURAÇÕES!$C$11,IF(C13="QUARTA-FEIRA",CONFIGURAÇÕES!$C$12,IF(C13="QUINTA-FEIRA",CONFIGURAÇÕES!$C$13,IF(C13="SEXTA-FEIRA",CONFIGURAÇÕES!$C$14,IF(C13="SÁBADO",CONFIGURAÇÕES!$C$15,0))))))</f>
        <v>0</v>
      </c>
      <c r="I13" s="85">
        <f t="shared" si="0"/>
        <v>0</v>
      </c>
      <c r="J13" s="38">
        <f t="shared" si="2"/>
        <v>0</v>
      </c>
      <c r="K13" s="38"/>
      <c r="L13" s="38"/>
    </row>
    <row r="14" spans="3:12" s="4" customFormat="1" ht="21" x14ac:dyDescent="0.25">
      <c r="C14" s="8" t="s">
        <v>3</v>
      </c>
      <c r="D14" s="11">
        <v>43841</v>
      </c>
      <c r="E14" s="47">
        <v>0</v>
      </c>
      <c r="F14" s="49"/>
      <c r="G14" s="56">
        <f t="shared" si="1"/>
        <v>7</v>
      </c>
      <c r="H14" s="57">
        <f>IF(C14="SEGUNDA-FEIRA",CONFIGURAÇÕES!$C$10,IF(C14="TERÇA-FEIRA",CONFIGURAÇÕES!$C$11,IF(C14="QUARTA-FEIRA",CONFIGURAÇÕES!$C$12,IF(C14="QUINTA-FEIRA",CONFIGURAÇÕES!$C$13,IF(C14="SEXTA-FEIRA",CONFIGURAÇÕES!$C$14,IF(C14="SÁBADO",CONFIGURAÇÕES!$C$15,0))))))</f>
        <v>0</v>
      </c>
      <c r="I14" s="85">
        <f t="shared" si="0"/>
        <v>0</v>
      </c>
      <c r="J14" s="38">
        <f t="shared" si="2"/>
        <v>0</v>
      </c>
      <c r="K14" s="38"/>
      <c r="L14" s="38"/>
    </row>
    <row r="15" spans="3:12" s="4" customFormat="1" ht="21" x14ac:dyDescent="0.25">
      <c r="C15" s="8" t="s">
        <v>4</v>
      </c>
      <c r="D15" s="11">
        <v>43842</v>
      </c>
      <c r="E15" s="47">
        <v>0</v>
      </c>
      <c r="F15" s="49"/>
      <c r="G15" s="56">
        <f t="shared" si="1"/>
        <v>7</v>
      </c>
      <c r="H15" s="57">
        <f>IF(C15="SEGUNDA-FEIRA",CONFIGURAÇÕES!$C$10,IF(C15="TERÇA-FEIRA",CONFIGURAÇÕES!$C$11,IF(C15="QUARTA-FEIRA",CONFIGURAÇÕES!$C$12,IF(C15="QUINTA-FEIRA",CONFIGURAÇÕES!$C$13,IF(C15="SEXTA-FEIRA",CONFIGURAÇÕES!$C$14,IF(C15="SÁBADO",CONFIGURAÇÕES!$C$15,0))))))</f>
        <v>0</v>
      </c>
      <c r="I15" s="85">
        <f t="shared" si="0"/>
        <v>0</v>
      </c>
      <c r="J15" s="38">
        <f t="shared" si="2"/>
        <v>0</v>
      </c>
      <c r="K15" s="38"/>
      <c r="L15" s="38"/>
    </row>
    <row r="16" spans="3:12" s="4" customFormat="1" ht="21" x14ac:dyDescent="0.25">
      <c r="C16" s="8" t="s">
        <v>5</v>
      </c>
      <c r="D16" s="11">
        <v>43843</v>
      </c>
      <c r="E16" s="47">
        <v>1</v>
      </c>
      <c r="F16" s="49"/>
      <c r="G16" s="56">
        <f t="shared" si="1"/>
        <v>7</v>
      </c>
      <c r="H16" s="57">
        <f>IF(C16="SEGUNDA-FEIRA",CONFIGURAÇÕES!$C$10,IF(C16="TERÇA-FEIRA",CONFIGURAÇÕES!$C$11,IF(C16="QUARTA-FEIRA",CONFIGURAÇÕES!$C$12,IF(C16="QUINTA-FEIRA",CONFIGURAÇÕES!$C$13,IF(C16="SEXTA-FEIRA",CONFIGURAÇÕES!$C$14,IF(C16="SÁBADO",CONFIGURAÇÕES!$C$15,0))))))</f>
        <v>0</v>
      </c>
      <c r="I16" s="85">
        <f t="shared" si="0"/>
        <v>0</v>
      </c>
      <c r="J16" s="38">
        <f t="shared" si="2"/>
        <v>0</v>
      </c>
      <c r="K16" s="38"/>
      <c r="L16" s="38"/>
    </row>
    <row r="17" spans="3:12" s="4" customFormat="1" ht="21" x14ac:dyDescent="0.25">
      <c r="C17" s="8" t="s">
        <v>6</v>
      </c>
      <c r="D17" s="11">
        <v>43844</v>
      </c>
      <c r="E17" s="47">
        <v>1</v>
      </c>
      <c r="F17" s="49"/>
      <c r="G17" s="56">
        <f t="shared" si="1"/>
        <v>8</v>
      </c>
      <c r="H17" s="57">
        <f>IF(C17="SEGUNDA-FEIRA",CONFIGURAÇÕES!$C$10,IF(C17="TERÇA-FEIRA",CONFIGURAÇÕES!$C$11,IF(C17="QUARTA-FEIRA",CONFIGURAÇÕES!$C$12,IF(C17="QUINTA-FEIRA",CONFIGURAÇÕES!$C$13,IF(C17="SEXTA-FEIRA",CONFIGURAÇÕES!$C$14,IF(C17="SÁBADO",CONFIGURAÇÕES!$C$15,0))))))</f>
        <v>0</v>
      </c>
      <c r="I17" s="85">
        <f t="shared" si="0"/>
        <v>0</v>
      </c>
      <c r="J17" s="38">
        <f t="shared" si="2"/>
        <v>0</v>
      </c>
      <c r="K17" s="38"/>
      <c r="L17" s="38"/>
    </row>
    <row r="18" spans="3:12" s="4" customFormat="1" ht="21" x14ac:dyDescent="0.25">
      <c r="C18" s="8" t="s">
        <v>0</v>
      </c>
      <c r="D18" s="11">
        <v>43845</v>
      </c>
      <c r="E18" s="47">
        <v>1</v>
      </c>
      <c r="F18" s="49"/>
      <c r="G18" s="56">
        <f t="shared" si="1"/>
        <v>9</v>
      </c>
      <c r="H18" s="57">
        <f>IF(C18="SEGUNDA-FEIRA",CONFIGURAÇÕES!$C$10,IF(C18="TERÇA-FEIRA",CONFIGURAÇÕES!$C$11,IF(C18="QUARTA-FEIRA",CONFIGURAÇÕES!$C$12,IF(C18="QUINTA-FEIRA",CONFIGURAÇÕES!$C$13,IF(C18="SEXTA-FEIRA",CONFIGURAÇÕES!$C$14,IF(C18="SÁBADO",CONFIGURAÇÕES!$C$15,0))))))</f>
        <v>0</v>
      </c>
      <c r="I18" s="85">
        <f t="shared" si="0"/>
        <v>0</v>
      </c>
      <c r="J18" s="38">
        <f t="shared" si="2"/>
        <v>0</v>
      </c>
      <c r="K18" s="38"/>
      <c r="L18" s="38"/>
    </row>
    <row r="19" spans="3:12" s="4" customFormat="1" ht="21" x14ac:dyDescent="0.25">
      <c r="C19" s="8" t="s">
        <v>1</v>
      </c>
      <c r="D19" s="11">
        <v>43846</v>
      </c>
      <c r="E19" s="47">
        <v>1</v>
      </c>
      <c r="F19" s="49"/>
      <c r="G19" s="56">
        <f t="shared" si="1"/>
        <v>10</v>
      </c>
      <c r="H19" s="57">
        <f>IF(C19="SEGUNDA-FEIRA",CONFIGURAÇÕES!$C$10,IF(C19="TERÇA-FEIRA",CONFIGURAÇÕES!$C$11,IF(C19="QUARTA-FEIRA",CONFIGURAÇÕES!$C$12,IF(C19="QUINTA-FEIRA",CONFIGURAÇÕES!$C$13,IF(C19="SEXTA-FEIRA",CONFIGURAÇÕES!$C$14,IF(C19="SÁBADO",CONFIGURAÇÕES!$C$15,0))))))</f>
        <v>0</v>
      </c>
      <c r="I19" s="85">
        <f t="shared" si="0"/>
        <v>0</v>
      </c>
      <c r="J19" s="38">
        <f t="shared" si="2"/>
        <v>0</v>
      </c>
      <c r="K19" s="38"/>
      <c r="L19" s="38"/>
    </row>
    <row r="20" spans="3:12" s="4" customFormat="1" ht="21" x14ac:dyDescent="0.25">
      <c r="C20" s="8" t="s">
        <v>2</v>
      </c>
      <c r="D20" s="11">
        <v>43847</v>
      </c>
      <c r="E20" s="47">
        <v>1</v>
      </c>
      <c r="F20" s="49"/>
      <c r="G20" s="56">
        <f t="shared" si="1"/>
        <v>11</v>
      </c>
      <c r="H20" s="57">
        <f>IF(C20="SEGUNDA-FEIRA",CONFIGURAÇÕES!$C$10,IF(C20="TERÇA-FEIRA",CONFIGURAÇÕES!$C$11,IF(C20="QUARTA-FEIRA",CONFIGURAÇÕES!$C$12,IF(C20="QUINTA-FEIRA",CONFIGURAÇÕES!$C$13,IF(C20="SEXTA-FEIRA",CONFIGURAÇÕES!$C$14,IF(C20="SÁBADO",CONFIGURAÇÕES!$C$15,0))))))</f>
        <v>0</v>
      </c>
      <c r="I20" s="85">
        <f t="shared" si="0"/>
        <v>0</v>
      </c>
      <c r="J20" s="38">
        <f t="shared" si="2"/>
        <v>0</v>
      </c>
      <c r="K20" s="38"/>
      <c r="L20" s="38"/>
    </row>
    <row r="21" spans="3:12" s="4" customFormat="1" ht="21" x14ac:dyDescent="0.25">
      <c r="C21" s="8" t="s">
        <v>3</v>
      </c>
      <c r="D21" s="11">
        <v>43848</v>
      </c>
      <c r="E21" s="47">
        <v>0</v>
      </c>
      <c r="F21" s="49"/>
      <c r="G21" s="56">
        <f t="shared" si="1"/>
        <v>12</v>
      </c>
      <c r="H21" s="57">
        <f>IF(C21="SEGUNDA-FEIRA",CONFIGURAÇÕES!$C$10,IF(C21="TERÇA-FEIRA",CONFIGURAÇÕES!$C$11,IF(C21="QUARTA-FEIRA",CONFIGURAÇÕES!$C$12,IF(C21="QUINTA-FEIRA",CONFIGURAÇÕES!$C$13,IF(C21="SEXTA-FEIRA",CONFIGURAÇÕES!$C$14,IF(C21="SÁBADO",CONFIGURAÇÕES!$C$15,0))))))</f>
        <v>0</v>
      </c>
      <c r="I21" s="85">
        <f t="shared" si="0"/>
        <v>0</v>
      </c>
      <c r="J21" s="38">
        <f t="shared" si="2"/>
        <v>0</v>
      </c>
      <c r="K21" s="38"/>
      <c r="L21" s="38"/>
    </row>
    <row r="22" spans="3:12" s="4" customFormat="1" ht="21" x14ac:dyDescent="0.25">
      <c r="C22" s="8" t="s">
        <v>4</v>
      </c>
      <c r="D22" s="11">
        <v>43849</v>
      </c>
      <c r="E22" s="47">
        <v>0</v>
      </c>
      <c r="F22" s="49"/>
      <c r="G22" s="56">
        <f t="shared" si="1"/>
        <v>12</v>
      </c>
      <c r="H22" s="57">
        <f>IF(C22="SEGUNDA-FEIRA",CONFIGURAÇÕES!$C$10,IF(C22="TERÇA-FEIRA",CONFIGURAÇÕES!$C$11,IF(C22="QUARTA-FEIRA",CONFIGURAÇÕES!$C$12,IF(C22="QUINTA-FEIRA",CONFIGURAÇÕES!$C$13,IF(C22="SEXTA-FEIRA",CONFIGURAÇÕES!$C$14,IF(C22="SÁBADO",CONFIGURAÇÕES!$C$15,0))))))</f>
        <v>0</v>
      </c>
      <c r="I22" s="85">
        <f t="shared" si="0"/>
        <v>0</v>
      </c>
      <c r="J22" s="38">
        <f t="shared" si="2"/>
        <v>0</v>
      </c>
      <c r="K22" s="38"/>
      <c r="L22" s="38"/>
    </row>
    <row r="23" spans="3:12" s="4" customFormat="1" ht="21" x14ac:dyDescent="0.25">
      <c r="C23" s="8" t="s">
        <v>5</v>
      </c>
      <c r="D23" s="11">
        <v>43850</v>
      </c>
      <c r="E23" s="47">
        <v>1</v>
      </c>
      <c r="F23" s="49"/>
      <c r="G23" s="56">
        <f t="shared" si="1"/>
        <v>12</v>
      </c>
      <c r="H23" s="57">
        <f>IF(C23="SEGUNDA-FEIRA",CONFIGURAÇÕES!$C$10,IF(C23="TERÇA-FEIRA",CONFIGURAÇÕES!$C$11,IF(C23="QUARTA-FEIRA",CONFIGURAÇÕES!$C$12,IF(C23="QUINTA-FEIRA",CONFIGURAÇÕES!$C$13,IF(C23="SEXTA-FEIRA",CONFIGURAÇÕES!$C$14,IF(C23="SÁBADO",CONFIGURAÇÕES!$C$15,0))))))</f>
        <v>0</v>
      </c>
      <c r="I23" s="85">
        <f t="shared" si="0"/>
        <v>0</v>
      </c>
      <c r="J23" s="38">
        <f t="shared" si="2"/>
        <v>0</v>
      </c>
      <c r="K23" s="38"/>
      <c r="L23" s="38"/>
    </row>
    <row r="24" spans="3:12" s="4" customFormat="1" ht="21" x14ac:dyDescent="0.25">
      <c r="C24" s="8" t="s">
        <v>6</v>
      </c>
      <c r="D24" s="11">
        <v>43851</v>
      </c>
      <c r="E24" s="47">
        <v>1</v>
      </c>
      <c r="F24" s="49"/>
      <c r="G24" s="56">
        <f t="shared" si="1"/>
        <v>13</v>
      </c>
      <c r="H24" s="57">
        <f>IF(C24="SEGUNDA-FEIRA",CONFIGURAÇÕES!$C$10,IF(C24="TERÇA-FEIRA",CONFIGURAÇÕES!$C$11,IF(C24="QUARTA-FEIRA",CONFIGURAÇÕES!$C$12,IF(C24="QUINTA-FEIRA",CONFIGURAÇÕES!$C$13,IF(C24="SEXTA-FEIRA",CONFIGURAÇÕES!$C$14,IF(C24="SÁBADO",CONFIGURAÇÕES!$C$15,0))))))</f>
        <v>0</v>
      </c>
      <c r="I24" s="85">
        <f t="shared" si="0"/>
        <v>0</v>
      </c>
      <c r="J24" s="38">
        <f t="shared" si="2"/>
        <v>0</v>
      </c>
      <c r="K24" s="38"/>
      <c r="L24" s="38"/>
    </row>
    <row r="25" spans="3:12" s="4" customFormat="1" ht="21" x14ac:dyDescent="0.25">
      <c r="C25" s="8" t="s">
        <v>0</v>
      </c>
      <c r="D25" s="11">
        <v>43852</v>
      </c>
      <c r="E25" s="47">
        <v>1</v>
      </c>
      <c r="F25" s="49"/>
      <c r="G25" s="56">
        <f t="shared" si="1"/>
        <v>14</v>
      </c>
      <c r="H25" s="57">
        <f>IF(C25="SEGUNDA-FEIRA",CONFIGURAÇÕES!$C$10,IF(C25="TERÇA-FEIRA",CONFIGURAÇÕES!$C$11,IF(C25="QUARTA-FEIRA",CONFIGURAÇÕES!$C$12,IF(C25="QUINTA-FEIRA",CONFIGURAÇÕES!$C$13,IF(C25="SEXTA-FEIRA",CONFIGURAÇÕES!$C$14,IF(C25="SÁBADO",CONFIGURAÇÕES!$C$15,0))))))</f>
        <v>0</v>
      </c>
      <c r="I25" s="85">
        <f t="shared" si="0"/>
        <v>0</v>
      </c>
      <c r="J25" s="38">
        <f t="shared" si="2"/>
        <v>0</v>
      </c>
      <c r="K25" s="38"/>
      <c r="L25" s="38"/>
    </row>
    <row r="26" spans="3:12" s="4" customFormat="1" ht="21" x14ac:dyDescent="0.25">
      <c r="C26" s="8" t="s">
        <v>1</v>
      </c>
      <c r="D26" s="11">
        <v>43853</v>
      </c>
      <c r="E26" s="47">
        <v>1</v>
      </c>
      <c r="F26" s="49"/>
      <c r="G26" s="56">
        <f t="shared" si="1"/>
        <v>15</v>
      </c>
      <c r="H26" s="57">
        <f>IF(C26="SEGUNDA-FEIRA",CONFIGURAÇÕES!$C$10,IF(C26="TERÇA-FEIRA",CONFIGURAÇÕES!$C$11,IF(C26="QUARTA-FEIRA",CONFIGURAÇÕES!$C$12,IF(C26="QUINTA-FEIRA",CONFIGURAÇÕES!$C$13,IF(C26="SEXTA-FEIRA",CONFIGURAÇÕES!$C$14,IF(C26="SÁBADO",CONFIGURAÇÕES!$C$15,0))))))</f>
        <v>0</v>
      </c>
      <c r="I26" s="85">
        <f t="shared" si="0"/>
        <v>0</v>
      </c>
      <c r="J26" s="38">
        <f t="shared" si="2"/>
        <v>0</v>
      </c>
      <c r="K26" s="38"/>
      <c r="L26" s="38"/>
    </row>
    <row r="27" spans="3:12" s="4" customFormat="1" ht="21" x14ac:dyDescent="0.25">
      <c r="C27" s="8" t="s">
        <v>2</v>
      </c>
      <c r="D27" s="11">
        <v>43854</v>
      </c>
      <c r="E27" s="47">
        <v>1</v>
      </c>
      <c r="F27" s="49"/>
      <c r="G27" s="56">
        <f t="shared" si="1"/>
        <v>16</v>
      </c>
      <c r="H27" s="57">
        <f>IF(C27="SEGUNDA-FEIRA",CONFIGURAÇÕES!$C$10,IF(C27="TERÇA-FEIRA",CONFIGURAÇÕES!$C$11,IF(C27="QUARTA-FEIRA",CONFIGURAÇÕES!$C$12,IF(C27="QUINTA-FEIRA",CONFIGURAÇÕES!$C$13,IF(C27="SEXTA-FEIRA",CONFIGURAÇÕES!$C$14,IF(C27="SÁBADO",CONFIGURAÇÕES!$C$15,0))))))</f>
        <v>0</v>
      </c>
      <c r="I27" s="85">
        <f t="shared" si="0"/>
        <v>0</v>
      </c>
      <c r="J27" s="38">
        <f t="shared" si="2"/>
        <v>0</v>
      </c>
      <c r="K27" s="38"/>
      <c r="L27" s="38"/>
    </row>
    <row r="28" spans="3:12" s="4" customFormat="1" ht="21" x14ac:dyDescent="0.25">
      <c r="C28" s="8" t="s">
        <v>3</v>
      </c>
      <c r="D28" s="11">
        <v>43855</v>
      </c>
      <c r="E28" s="47">
        <v>0</v>
      </c>
      <c r="F28" s="49"/>
      <c r="G28" s="56">
        <f t="shared" si="1"/>
        <v>17</v>
      </c>
      <c r="H28" s="57">
        <f>IF(C28="SEGUNDA-FEIRA",CONFIGURAÇÕES!$C$10,IF(C28="TERÇA-FEIRA",CONFIGURAÇÕES!$C$11,IF(C28="QUARTA-FEIRA",CONFIGURAÇÕES!$C$12,IF(C28="QUINTA-FEIRA",CONFIGURAÇÕES!$C$13,IF(C28="SEXTA-FEIRA",CONFIGURAÇÕES!$C$14,IF(C28="SÁBADO",CONFIGURAÇÕES!$C$15,0))))))</f>
        <v>0</v>
      </c>
      <c r="I28" s="85">
        <f t="shared" si="0"/>
        <v>0</v>
      </c>
      <c r="J28" s="38">
        <f t="shared" si="2"/>
        <v>0</v>
      </c>
      <c r="K28" s="38"/>
      <c r="L28" s="38"/>
    </row>
    <row r="29" spans="3:12" s="4" customFormat="1" ht="21" x14ac:dyDescent="0.25">
      <c r="C29" s="8" t="s">
        <v>4</v>
      </c>
      <c r="D29" s="11">
        <v>43856</v>
      </c>
      <c r="E29" s="47">
        <v>0</v>
      </c>
      <c r="F29" s="49"/>
      <c r="G29" s="56">
        <f t="shared" si="1"/>
        <v>17</v>
      </c>
      <c r="H29" s="57">
        <f>IF(C29="SEGUNDA-FEIRA",CONFIGURAÇÕES!$C$10,IF(C29="TERÇA-FEIRA",CONFIGURAÇÕES!$C$11,IF(C29="QUARTA-FEIRA",CONFIGURAÇÕES!$C$12,IF(C29="QUINTA-FEIRA",CONFIGURAÇÕES!$C$13,IF(C29="SEXTA-FEIRA",CONFIGURAÇÕES!$C$14,IF(C29="SÁBADO",CONFIGURAÇÕES!$C$15,0))))))</f>
        <v>0</v>
      </c>
      <c r="I29" s="85">
        <f t="shared" si="0"/>
        <v>0</v>
      </c>
      <c r="J29" s="38">
        <f t="shared" si="2"/>
        <v>0</v>
      </c>
      <c r="K29" s="38"/>
      <c r="L29" s="38"/>
    </row>
    <row r="30" spans="3:12" s="4" customFormat="1" ht="21" x14ac:dyDescent="0.25">
      <c r="C30" s="8" t="s">
        <v>5</v>
      </c>
      <c r="D30" s="11">
        <v>43857</v>
      </c>
      <c r="E30" s="47">
        <v>1</v>
      </c>
      <c r="F30" s="49"/>
      <c r="G30" s="56">
        <f t="shared" si="1"/>
        <v>17</v>
      </c>
      <c r="H30" s="57">
        <f>IF(C30="SEGUNDA-FEIRA",CONFIGURAÇÕES!$C$10,IF(C30="TERÇA-FEIRA",CONFIGURAÇÕES!$C$11,IF(C30="QUARTA-FEIRA",CONFIGURAÇÕES!$C$12,IF(C30="QUINTA-FEIRA",CONFIGURAÇÕES!$C$13,IF(C30="SEXTA-FEIRA",CONFIGURAÇÕES!$C$14,IF(C30="SÁBADO",CONFIGURAÇÕES!$C$15,0))))))</f>
        <v>0</v>
      </c>
      <c r="I30" s="85">
        <f t="shared" si="0"/>
        <v>0</v>
      </c>
      <c r="J30" s="38">
        <f t="shared" si="2"/>
        <v>0</v>
      </c>
      <c r="K30" s="38"/>
      <c r="L30" s="38"/>
    </row>
    <row r="31" spans="3:12" s="4" customFormat="1" ht="21" x14ac:dyDescent="0.25">
      <c r="C31" s="8" t="s">
        <v>6</v>
      </c>
      <c r="D31" s="11">
        <v>43858</v>
      </c>
      <c r="E31" s="47">
        <v>1</v>
      </c>
      <c r="F31" s="49"/>
      <c r="G31" s="56">
        <f t="shared" si="1"/>
        <v>18</v>
      </c>
      <c r="H31" s="57">
        <f>IF(C31="SEGUNDA-FEIRA",CONFIGURAÇÕES!$C$10,IF(C31="TERÇA-FEIRA",CONFIGURAÇÕES!$C$11,IF(C31="QUARTA-FEIRA",CONFIGURAÇÕES!$C$12,IF(C31="QUINTA-FEIRA",CONFIGURAÇÕES!$C$13,IF(C31="SEXTA-FEIRA",CONFIGURAÇÕES!$C$14,IF(C31="SÁBADO",CONFIGURAÇÕES!$C$15,0))))))</f>
        <v>0</v>
      </c>
      <c r="I31" s="85">
        <f t="shared" si="0"/>
        <v>0</v>
      </c>
      <c r="J31" s="38">
        <f t="shared" si="2"/>
        <v>0</v>
      </c>
      <c r="K31" s="38"/>
      <c r="L31" s="38"/>
    </row>
    <row r="32" spans="3:12" s="4" customFormat="1" ht="21" x14ac:dyDescent="0.25">
      <c r="C32" s="8" t="s">
        <v>0</v>
      </c>
      <c r="D32" s="11">
        <v>43859</v>
      </c>
      <c r="E32" s="47">
        <v>1</v>
      </c>
      <c r="F32" s="49"/>
      <c r="G32" s="56">
        <f t="shared" si="1"/>
        <v>19</v>
      </c>
      <c r="H32" s="57">
        <f>IF(C32="SEGUNDA-FEIRA",CONFIGURAÇÕES!$C$10,IF(C32="TERÇA-FEIRA",CONFIGURAÇÕES!$C$11,IF(C32="QUARTA-FEIRA",CONFIGURAÇÕES!$C$12,IF(C32="QUINTA-FEIRA",CONFIGURAÇÕES!$C$13,IF(C32="SEXTA-FEIRA",CONFIGURAÇÕES!$C$14,IF(C32="SÁBADO",CONFIGURAÇÕES!$C$15,0))))))</f>
        <v>0</v>
      </c>
      <c r="I32" s="85">
        <f t="shared" si="0"/>
        <v>0</v>
      </c>
      <c r="J32" s="38">
        <f t="shared" si="2"/>
        <v>0</v>
      </c>
      <c r="K32" s="38"/>
      <c r="L32" s="38"/>
    </row>
    <row r="33" spans="3:12" s="4" customFormat="1" ht="21" x14ac:dyDescent="0.25">
      <c r="C33" s="8" t="s">
        <v>1</v>
      </c>
      <c r="D33" s="11">
        <v>43860</v>
      </c>
      <c r="E33" s="47">
        <v>1</v>
      </c>
      <c r="F33" s="49"/>
      <c r="G33" s="56">
        <f t="shared" si="1"/>
        <v>20</v>
      </c>
      <c r="H33" s="57">
        <f>IF(C33="SEGUNDA-FEIRA",CONFIGURAÇÕES!$C$10,IF(C33="TERÇA-FEIRA",CONFIGURAÇÕES!$C$11,IF(C33="QUARTA-FEIRA",CONFIGURAÇÕES!$C$12,IF(C33="QUINTA-FEIRA",CONFIGURAÇÕES!$C$13,IF(C33="SEXTA-FEIRA",CONFIGURAÇÕES!$C$14,IF(C33="SÁBADO",CONFIGURAÇÕES!$C$15,0))))))</f>
        <v>0</v>
      </c>
      <c r="I33" s="85">
        <f t="shared" si="0"/>
        <v>0</v>
      </c>
      <c r="J33" s="38">
        <f t="shared" si="2"/>
        <v>0</v>
      </c>
      <c r="K33" s="38"/>
      <c r="L33" s="38"/>
    </row>
    <row r="34" spans="3:12" s="4" customFormat="1" ht="21" x14ac:dyDescent="0.25">
      <c r="C34" s="8" t="s">
        <v>2</v>
      </c>
      <c r="D34" s="11">
        <v>43861</v>
      </c>
      <c r="E34" s="47">
        <v>1</v>
      </c>
      <c r="F34" s="49"/>
      <c r="G34" s="56">
        <f t="shared" si="1"/>
        <v>21</v>
      </c>
      <c r="H34" s="57">
        <f>IF(C34="SEGUNDA-FEIRA",CONFIGURAÇÕES!$C$10,IF(C34="TERÇA-FEIRA",CONFIGURAÇÕES!$C$11,IF(C34="QUARTA-FEIRA",CONFIGURAÇÕES!$C$12,IF(C34="QUINTA-FEIRA",CONFIGURAÇÕES!$C$13,IF(C34="SEXTA-FEIRA",CONFIGURAÇÕES!$C$14,IF(C34="SÁBADO",CONFIGURAÇÕES!$C$15,0))))))</f>
        <v>0</v>
      </c>
      <c r="I34" s="85">
        <f t="shared" si="0"/>
        <v>0</v>
      </c>
      <c r="J34" s="38">
        <f t="shared" si="2"/>
        <v>0</v>
      </c>
      <c r="K34" s="38"/>
      <c r="L34" s="38"/>
    </row>
    <row r="35" spans="3:12" s="4" customFormat="1" ht="21" x14ac:dyDescent="0.25">
      <c r="C35" s="8" t="s">
        <v>3</v>
      </c>
      <c r="D35" s="11">
        <v>43862</v>
      </c>
      <c r="E35" s="47">
        <v>0</v>
      </c>
      <c r="F35" s="49"/>
      <c r="G35" s="56">
        <f t="shared" si="1"/>
        <v>22</v>
      </c>
      <c r="H35" s="57">
        <f>IF(C35="SEGUNDA-FEIRA",CONFIGURAÇÕES!$C$10,IF(C35="TERÇA-FEIRA",CONFIGURAÇÕES!$C$11,IF(C35="QUARTA-FEIRA",CONFIGURAÇÕES!$C$12,IF(C35="QUINTA-FEIRA",CONFIGURAÇÕES!$C$13,IF(C35="SEXTA-FEIRA",CONFIGURAÇÕES!$C$14,IF(C35="SÁBADO",CONFIGURAÇÕES!$C$15,0))))))</f>
        <v>0</v>
      </c>
      <c r="I35" s="85">
        <f t="shared" si="0"/>
        <v>0</v>
      </c>
      <c r="J35" s="38">
        <f t="shared" si="2"/>
        <v>0</v>
      </c>
      <c r="K35" s="38"/>
      <c r="L35" s="38"/>
    </row>
    <row r="36" spans="3:12" s="4" customFormat="1" ht="21" x14ac:dyDescent="0.25">
      <c r="C36" s="8" t="s">
        <v>4</v>
      </c>
      <c r="D36" s="11">
        <v>43863</v>
      </c>
      <c r="E36" s="47">
        <v>0</v>
      </c>
      <c r="F36" s="49"/>
      <c r="G36" s="56">
        <f t="shared" si="1"/>
        <v>22</v>
      </c>
      <c r="H36" s="57">
        <f>IF(C36="SEGUNDA-FEIRA",CONFIGURAÇÕES!$C$10,IF(C36="TERÇA-FEIRA",CONFIGURAÇÕES!$C$11,IF(C36="QUARTA-FEIRA",CONFIGURAÇÕES!$C$12,IF(C36="QUINTA-FEIRA",CONFIGURAÇÕES!$C$13,IF(C36="SEXTA-FEIRA",CONFIGURAÇÕES!$C$14,IF(C36="SÁBADO",CONFIGURAÇÕES!$C$15,0))))))</f>
        <v>0</v>
      </c>
      <c r="I36" s="85">
        <f t="shared" si="0"/>
        <v>0</v>
      </c>
      <c r="J36" s="38">
        <f t="shared" si="2"/>
        <v>0</v>
      </c>
      <c r="K36" s="38"/>
      <c r="L36" s="38"/>
    </row>
    <row r="37" spans="3:12" s="4" customFormat="1" ht="21" x14ac:dyDescent="0.25">
      <c r="C37" s="8" t="s">
        <v>5</v>
      </c>
      <c r="D37" s="11">
        <v>43864</v>
      </c>
      <c r="E37" s="47">
        <v>1</v>
      </c>
      <c r="F37" s="49"/>
      <c r="G37" s="56">
        <f t="shared" si="1"/>
        <v>22</v>
      </c>
      <c r="H37" s="57">
        <f>IF(C37="SEGUNDA-FEIRA",CONFIGURAÇÕES!$C$10,IF(C37="TERÇA-FEIRA",CONFIGURAÇÕES!$C$11,IF(C37="QUARTA-FEIRA",CONFIGURAÇÕES!$C$12,IF(C37="QUINTA-FEIRA",CONFIGURAÇÕES!$C$13,IF(C37="SEXTA-FEIRA",CONFIGURAÇÕES!$C$14,IF(C37="SÁBADO",CONFIGURAÇÕES!$C$15,0))))))</f>
        <v>0</v>
      </c>
      <c r="I37" s="85">
        <f t="shared" si="0"/>
        <v>0</v>
      </c>
      <c r="J37" s="38">
        <f t="shared" si="2"/>
        <v>0</v>
      </c>
      <c r="K37" s="38"/>
      <c r="L37" s="38"/>
    </row>
    <row r="38" spans="3:12" s="4" customFormat="1" ht="21" x14ac:dyDescent="0.25">
      <c r="C38" s="8" t="s">
        <v>6</v>
      </c>
      <c r="D38" s="11">
        <v>43865</v>
      </c>
      <c r="E38" s="47">
        <v>1</v>
      </c>
      <c r="F38" s="49"/>
      <c r="G38" s="56">
        <f t="shared" si="1"/>
        <v>23</v>
      </c>
      <c r="H38" s="57">
        <f>IF(C38="SEGUNDA-FEIRA",CONFIGURAÇÕES!$C$10,IF(C38="TERÇA-FEIRA",CONFIGURAÇÕES!$C$11,IF(C38="QUARTA-FEIRA",CONFIGURAÇÕES!$C$12,IF(C38="QUINTA-FEIRA",CONFIGURAÇÕES!$C$13,IF(C38="SEXTA-FEIRA",CONFIGURAÇÕES!$C$14,IF(C38="SÁBADO",CONFIGURAÇÕES!$C$15,0))))))</f>
        <v>0</v>
      </c>
      <c r="I38" s="85">
        <f t="shared" si="0"/>
        <v>0</v>
      </c>
      <c r="J38" s="38">
        <f t="shared" si="2"/>
        <v>0</v>
      </c>
      <c r="K38" s="38"/>
      <c r="L38" s="38"/>
    </row>
    <row r="39" spans="3:12" s="4" customFormat="1" ht="21" x14ac:dyDescent="0.25">
      <c r="C39" s="8" t="s">
        <v>0</v>
      </c>
      <c r="D39" s="11">
        <v>43866</v>
      </c>
      <c r="E39" s="47">
        <v>1</v>
      </c>
      <c r="F39" s="49"/>
      <c r="G39" s="56">
        <f t="shared" si="1"/>
        <v>24</v>
      </c>
      <c r="H39" s="57">
        <f>IF(C39="SEGUNDA-FEIRA",CONFIGURAÇÕES!$C$10,IF(C39="TERÇA-FEIRA",CONFIGURAÇÕES!$C$11,IF(C39="QUARTA-FEIRA",CONFIGURAÇÕES!$C$12,IF(C39="QUINTA-FEIRA",CONFIGURAÇÕES!$C$13,IF(C39="SEXTA-FEIRA",CONFIGURAÇÕES!$C$14,IF(C39="SÁBADO",CONFIGURAÇÕES!$C$15,0))))))</f>
        <v>0</v>
      </c>
      <c r="I39" s="85">
        <f t="shared" si="0"/>
        <v>0</v>
      </c>
      <c r="J39" s="38">
        <f t="shared" si="2"/>
        <v>0</v>
      </c>
      <c r="K39" s="38"/>
      <c r="L39" s="38"/>
    </row>
    <row r="40" spans="3:12" s="4" customFormat="1" ht="21" x14ac:dyDescent="0.25">
      <c r="C40" s="8" t="s">
        <v>1</v>
      </c>
      <c r="D40" s="11">
        <v>43867</v>
      </c>
      <c r="E40" s="47">
        <v>1</v>
      </c>
      <c r="F40" s="49"/>
      <c r="G40" s="56">
        <f t="shared" si="1"/>
        <v>25</v>
      </c>
      <c r="H40" s="57">
        <f>IF(C40="SEGUNDA-FEIRA",CONFIGURAÇÕES!$C$10,IF(C40="TERÇA-FEIRA",CONFIGURAÇÕES!$C$11,IF(C40="QUARTA-FEIRA",CONFIGURAÇÕES!$C$12,IF(C40="QUINTA-FEIRA",CONFIGURAÇÕES!$C$13,IF(C40="SEXTA-FEIRA",CONFIGURAÇÕES!$C$14,IF(C40="SÁBADO",CONFIGURAÇÕES!$C$15,0))))))</f>
        <v>0</v>
      </c>
      <c r="I40" s="85">
        <f t="shared" si="0"/>
        <v>0</v>
      </c>
      <c r="J40" s="38">
        <f t="shared" si="2"/>
        <v>0</v>
      </c>
      <c r="K40" s="38"/>
      <c r="L40" s="38"/>
    </row>
    <row r="41" spans="3:12" s="4" customFormat="1" ht="21" x14ac:dyDescent="0.25">
      <c r="C41" s="8" t="s">
        <v>2</v>
      </c>
      <c r="D41" s="11">
        <v>43868</v>
      </c>
      <c r="E41" s="47">
        <v>1</v>
      </c>
      <c r="F41" s="49"/>
      <c r="G41" s="56">
        <f t="shared" si="1"/>
        <v>26</v>
      </c>
      <c r="H41" s="57">
        <f>IF(C41="SEGUNDA-FEIRA",CONFIGURAÇÕES!$C$10,IF(C41="TERÇA-FEIRA",CONFIGURAÇÕES!$C$11,IF(C41="QUARTA-FEIRA",CONFIGURAÇÕES!$C$12,IF(C41="QUINTA-FEIRA",CONFIGURAÇÕES!$C$13,IF(C41="SEXTA-FEIRA",CONFIGURAÇÕES!$C$14,IF(C41="SÁBADO",CONFIGURAÇÕES!$C$15,0))))))</f>
        <v>0</v>
      </c>
      <c r="I41" s="85">
        <f t="shared" si="0"/>
        <v>0</v>
      </c>
      <c r="J41" s="38">
        <f t="shared" si="2"/>
        <v>0</v>
      </c>
      <c r="K41" s="38"/>
      <c r="L41" s="38"/>
    </row>
    <row r="42" spans="3:12" s="4" customFormat="1" ht="21" x14ac:dyDescent="0.25">
      <c r="C42" s="8" t="s">
        <v>3</v>
      </c>
      <c r="D42" s="11">
        <v>43869</v>
      </c>
      <c r="E42" s="47">
        <v>0</v>
      </c>
      <c r="F42" s="49"/>
      <c r="G42" s="56">
        <f t="shared" si="1"/>
        <v>27</v>
      </c>
      <c r="H42" s="57">
        <f>IF(C42="SEGUNDA-FEIRA",CONFIGURAÇÕES!$C$10,IF(C42="TERÇA-FEIRA",CONFIGURAÇÕES!$C$11,IF(C42="QUARTA-FEIRA",CONFIGURAÇÕES!$C$12,IF(C42="QUINTA-FEIRA",CONFIGURAÇÕES!$C$13,IF(C42="SEXTA-FEIRA",CONFIGURAÇÕES!$C$14,IF(C42="SÁBADO",CONFIGURAÇÕES!$C$15,0))))))</f>
        <v>0</v>
      </c>
      <c r="I42" s="85">
        <f t="shared" si="0"/>
        <v>0</v>
      </c>
      <c r="J42" s="38">
        <f t="shared" si="2"/>
        <v>0</v>
      </c>
      <c r="K42" s="38"/>
      <c r="L42" s="38"/>
    </row>
    <row r="43" spans="3:12" s="4" customFormat="1" ht="21" x14ac:dyDescent="0.25">
      <c r="C43" s="8" t="s">
        <v>4</v>
      </c>
      <c r="D43" s="11">
        <v>43870</v>
      </c>
      <c r="E43" s="47">
        <v>0</v>
      </c>
      <c r="F43" s="49"/>
      <c r="G43" s="56">
        <f t="shared" si="1"/>
        <v>27</v>
      </c>
      <c r="H43" s="57">
        <f>IF(C43="SEGUNDA-FEIRA",CONFIGURAÇÕES!$C$10,IF(C43="TERÇA-FEIRA",CONFIGURAÇÕES!$C$11,IF(C43="QUARTA-FEIRA",CONFIGURAÇÕES!$C$12,IF(C43="QUINTA-FEIRA",CONFIGURAÇÕES!$C$13,IF(C43="SEXTA-FEIRA",CONFIGURAÇÕES!$C$14,IF(C43="SÁBADO",CONFIGURAÇÕES!$C$15,0))))))</f>
        <v>0</v>
      </c>
      <c r="I43" s="85">
        <f t="shared" si="0"/>
        <v>0</v>
      </c>
      <c r="J43" s="38">
        <f t="shared" si="2"/>
        <v>0</v>
      </c>
      <c r="K43" s="38"/>
      <c r="L43" s="38"/>
    </row>
    <row r="44" spans="3:12" s="4" customFormat="1" ht="21" x14ac:dyDescent="0.25">
      <c r="C44" s="8" t="s">
        <v>5</v>
      </c>
      <c r="D44" s="11">
        <v>43871</v>
      </c>
      <c r="E44" s="47">
        <v>1</v>
      </c>
      <c r="F44" s="49"/>
      <c r="G44" s="56">
        <f t="shared" si="1"/>
        <v>27</v>
      </c>
      <c r="H44" s="57">
        <f>IF(C44="SEGUNDA-FEIRA",CONFIGURAÇÕES!$C$10,IF(C44="TERÇA-FEIRA",CONFIGURAÇÕES!$C$11,IF(C44="QUARTA-FEIRA",CONFIGURAÇÕES!$C$12,IF(C44="QUINTA-FEIRA",CONFIGURAÇÕES!$C$13,IF(C44="SEXTA-FEIRA",CONFIGURAÇÕES!$C$14,IF(C44="SÁBADO",CONFIGURAÇÕES!$C$15,0))))))</f>
        <v>0</v>
      </c>
      <c r="I44" s="85">
        <f t="shared" si="0"/>
        <v>0</v>
      </c>
      <c r="J44" s="38">
        <f t="shared" si="2"/>
        <v>0</v>
      </c>
      <c r="K44" s="38"/>
      <c r="L44" s="38"/>
    </row>
    <row r="45" spans="3:12" s="4" customFormat="1" ht="21" x14ac:dyDescent="0.25">
      <c r="C45" s="8" t="s">
        <v>6</v>
      </c>
      <c r="D45" s="11">
        <v>43872</v>
      </c>
      <c r="E45" s="47">
        <v>1</v>
      </c>
      <c r="F45" s="49"/>
      <c r="G45" s="56">
        <f t="shared" si="1"/>
        <v>28</v>
      </c>
      <c r="H45" s="57">
        <f>IF(C45="SEGUNDA-FEIRA",CONFIGURAÇÕES!$C$10,IF(C45="TERÇA-FEIRA",CONFIGURAÇÕES!$C$11,IF(C45="QUARTA-FEIRA",CONFIGURAÇÕES!$C$12,IF(C45="QUINTA-FEIRA",CONFIGURAÇÕES!$C$13,IF(C45="SEXTA-FEIRA",CONFIGURAÇÕES!$C$14,IF(C45="SÁBADO",CONFIGURAÇÕES!$C$15,0))))))</f>
        <v>0</v>
      </c>
      <c r="I45" s="85">
        <f t="shared" si="0"/>
        <v>0</v>
      </c>
      <c r="J45" s="38">
        <f t="shared" si="2"/>
        <v>0</v>
      </c>
      <c r="K45" s="38"/>
      <c r="L45" s="38"/>
    </row>
    <row r="46" spans="3:12" s="4" customFormat="1" ht="21" x14ac:dyDescent="0.25">
      <c r="C46" s="8" t="s">
        <v>0</v>
      </c>
      <c r="D46" s="11">
        <v>43873</v>
      </c>
      <c r="E46" s="47">
        <v>1</v>
      </c>
      <c r="F46" s="49"/>
      <c r="G46" s="56">
        <f t="shared" si="1"/>
        <v>29</v>
      </c>
      <c r="H46" s="57">
        <f>IF(C46="SEGUNDA-FEIRA",CONFIGURAÇÕES!$C$10,IF(C46="TERÇA-FEIRA",CONFIGURAÇÕES!$C$11,IF(C46="QUARTA-FEIRA",CONFIGURAÇÕES!$C$12,IF(C46="QUINTA-FEIRA",CONFIGURAÇÕES!$C$13,IF(C46="SEXTA-FEIRA",CONFIGURAÇÕES!$C$14,IF(C46="SÁBADO",CONFIGURAÇÕES!$C$15,0))))))</f>
        <v>0</v>
      </c>
      <c r="I46" s="85">
        <f t="shared" si="0"/>
        <v>0</v>
      </c>
      <c r="J46" s="38">
        <f t="shared" si="2"/>
        <v>0</v>
      </c>
      <c r="K46" s="38"/>
      <c r="L46" s="38"/>
    </row>
    <row r="47" spans="3:12" s="4" customFormat="1" ht="21" x14ac:dyDescent="0.25">
      <c r="C47" s="8" t="s">
        <v>1</v>
      </c>
      <c r="D47" s="11">
        <v>43874</v>
      </c>
      <c r="E47" s="47">
        <v>1</v>
      </c>
      <c r="F47" s="49"/>
      <c r="G47" s="56">
        <f t="shared" si="1"/>
        <v>30</v>
      </c>
      <c r="H47" s="57">
        <f>IF(C47="SEGUNDA-FEIRA",CONFIGURAÇÕES!$C$10,IF(C47="TERÇA-FEIRA",CONFIGURAÇÕES!$C$11,IF(C47="QUARTA-FEIRA",CONFIGURAÇÕES!$C$12,IF(C47="QUINTA-FEIRA",CONFIGURAÇÕES!$C$13,IF(C47="SEXTA-FEIRA",CONFIGURAÇÕES!$C$14,IF(C47="SÁBADO",CONFIGURAÇÕES!$C$15,0))))))</f>
        <v>0</v>
      </c>
      <c r="I47" s="85">
        <f t="shared" si="0"/>
        <v>0</v>
      </c>
      <c r="J47" s="38">
        <f t="shared" si="2"/>
        <v>0</v>
      </c>
      <c r="K47" s="38"/>
      <c r="L47" s="38"/>
    </row>
    <row r="48" spans="3:12" s="4" customFormat="1" ht="21" x14ac:dyDescent="0.25">
      <c r="C48" s="8" t="s">
        <v>2</v>
      </c>
      <c r="D48" s="11">
        <v>43875</v>
      </c>
      <c r="E48" s="47">
        <v>1</v>
      </c>
      <c r="F48" s="49"/>
      <c r="G48" s="56">
        <f t="shared" si="1"/>
        <v>31</v>
      </c>
      <c r="H48" s="57">
        <f>IF(C48="SEGUNDA-FEIRA",CONFIGURAÇÕES!$C$10,IF(C48="TERÇA-FEIRA",CONFIGURAÇÕES!$C$11,IF(C48="QUARTA-FEIRA",CONFIGURAÇÕES!$C$12,IF(C48="QUINTA-FEIRA",CONFIGURAÇÕES!$C$13,IF(C48="SEXTA-FEIRA",CONFIGURAÇÕES!$C$14,IF(C48="SÁBADO",CONFIGURAÇÕES!$C$15,0))))))</f>
        <v>0</v>
      </c>
      <c r="I48" s="85">
        <f t="shared" si="0"/>
        <v>0</v>
      </c>
      <c r="J48" s="38">
        <f t="shared" si="2"/>
        <v>0</v>
      </c>
      <c r="K48" s="38"/>
      <c r="L48" s="38"/>
    </row>
    <row r="49" spans="3:12" s="4" customFormat="1" ht="21" x14ac:dyDescent="0.25">
      <c r="C49" s="8" t="s">
        <v>3</v>
      </c>
      <c r="D49" s="11">
        <v>43876</v>
      </c>
      <c r="E49" s="47">
        <v>0</v>
      </c>
      <c r="F49" s="49"/>
      <c r="G49" s="56">
        <f t="shared" si="1"/>
        <v>32</v>
      </c>
      <c r="H49" s="57">
        <f>IF(C49="SEGUNDA-FEIRA",CONFIGURAÇÕES!$C$10,IF(C49="TERÇA-FEIRA",CONFIGURAÇÕES!$C$11,IF(C49="QUARTA-FEIRA",CONFIGURAÇÕES!$C$12,IF(C49="QUINTA-FEIRA",CONFIGURAÇÕES!$C$13,IF(C49="SEXTA-FEIRA",CONFIGURAÇÕES!$C$14,IF(C49="SÁBADO",CONFIGURAÇÕES!$C$15,0))))))</f>
        <v>0</v>
      </c>
      <c r="I49" s="85">
        <f t="shared" si="0"/>
        <v>0</v>
      </c>
      <c r="J49" s="38">
        <f t="shared" si="2"/>
        <v>0</v>
      </c>
      <c r="K49" s="38"/>
      <c r="L49" s="38"/>
    </row>
    <row r="50" spans="3:12" s="4" customFormat="1" ht="21" x14ac:dyDescent="0.25">
      <c r="C50" s="8" t="s">
        <v>4</v>
      </c>
      <c r="D50" s="11">
        <v>43877</v>
      </c>
      <c r="E50" s="47">
        <v>0</v>
      </c>
      <c r="F50" s="49"/>
      <c r="G50" s="56">
        <f t="shared" si="1"/>
        <v>32</v>
      </c>
      <c r="H50" s="57">
        <f>IF(C50="SEGUNDA-FEIRA",CONFIGURAÇÕES!$C$10,IF(C50="TERÇA-FEIRA",CONFIGURAÇÕES!$C$11,IF(C50="QUARTA-FEIRA",CONFIGURAÇÕES!$C$12,IF(C50="QUINTA-FEIRA",CONFIGURAÇÕES!$C$13,IF(C50="SEXTA-FEIRA",CONFIGURAÇÕES!$C$14,IF(C50="SÁBADO",CONFIGURAÇÕES!$C$15,0))))))</f>
        <v>0</v>
      </c>
      <c r="I50" s="85">
        <f t="shared" si="0"/>
        <v>0</v>
      </c>
      <c r="J50" s="38">
        <f t="shared" si="2"/>
        <v>0</v>
      </c>
      <c r="K50" s="38"/>
      <c r="L50" s="38"/>
    </row>
    <row r="51" spans="3:12" s="4" customFormat="1" ht="21" x14ac:dyDescent="0.25">
      <c r="C51" s="8" t="s">
        <v>5</v>
      </c>
      <c r="D51" s="11">
        <v>43878</v>
      </c>
      <c r="E51" s="47">
        <v>1</v>
      </c>
      <c r="F51" s="49"/>
      <c r="G51" s="56">
        <f t="shared" si="1"/>
        <v>32</v>
      </c>
      <c r="H51" s="57">
        <f>IF(C51="SEGUNDA-FEIRA",CONFIGURAÇÕES!$C$10,IF(C51="TERÇA-FEIRA",CONFIGURAÇÕES!$C$11,IF(C51="QUARTA-FEIRA",CONFIGURAÇÕES!$C$12,IF(C51="QUINTA-FEIRA",CONFIGURAÇÕES!$C$13,IF(C51="SEXTA-FEIRA",CONFIGURAÇÕES!$C$14,IF(C51="SÁBADO",CONFIGURAÇÕES!$C$15,0))))))</f>
        <v>0</v>
      </c>
      <c r="I51" s="85">
        <f t="shared" si="0"/>
        <v>0</v>
      </c>
      <c r="J51" s="38">
        <f t="shared" si="2"/>
        <v>0</v>
      </c>
      <c r="K51" s="38"/>
      <c r="L51" s="38"/>
    </row>
    <row r="52" spans="3:12" s="4" customFormat="1" ht="21" x14ac:dyDescent="0.25">
      <c r="C52" s="8" t="s">
        <v>6</v>
      </c>
      <c r="D52" s="11">
        <v>43879</v>
      </c>
      <c r="E52" s="47">
        <v>1</v>
      </c>
      <c r="F52" s="49"/>
      <c r="G52" s="56">
        <f t="shared" si="1"/>
        <v>33</v>
      </c>
      <c r="H52" s="57">
        <f>IF(C52="SEGUNDA-FEIRA",CONFIGURAÇÕES!$C$10,IF(C52="TERÇA-FEIRA",CONFIGURAÇÕES!$C$11,IF(C52="QUARTA-FEIRA",CONFIGURAÇÕES!$C$12,IF(C52="QUINTA-FEIRA",CONFIGURAÇÕES!$C$13,IF(C52="SEXTA-FEIRA",CONFIGURAÇÕES!$C$14,IF(C52="SÁBADO",CONFIGURAÇÕES!$C$15,0))))))</f>
        <v>0</v>
      </c>
      <c r="I52" s="85">
        <f t="shared" si="0"/>
        <v>0</v>
      </c>
      <c r="J52" s="38">
        <f t="shared" si="2"/>
        <v>0</v>
      </c>
      <c r="K52" s="38"/>
      <c r="L52" s="38"/>
    </row>
    <row r="53" spans="3:12" s="4" customFormat="1" ht="21" x14ac:dyDescent="0.25">
      <c r="C53" s="8" t="s">
        <v>0</v>
      </c>
      <c r="D53" s="11">
        <v>43880</v>
      </c>
      <c r="E53" s="47">
        <v>1</v>
      </c>
      <c r="F53" s="49"/>
      <c r="G53" s="56">
        <f t="shared" si="1"/>
        <v>34</v>
      </c>
      <c r="H53" s="57">
        <f>IF(C53="SEGUNDA-FEIRA",CONFIGURAÇÕES!$C$10,IF(C53="TERÇA-FEIRA",CONFIGURAÇÕES!$C$11,IF(C53="QUARTA-FEIRA",CONFIGURAÇÕES!$C$12,IF(C53="QUINTA-FEIRA",CONFIGURAÇÕES!$C$13,IF(C53="SEXTA-FEIRA",CONFIGURAÇÕES!$C$14,IF(C53="SÁBADO",CONFIGURAÇÕES!$C$15,0))))))</f>
        <v>0</v>
      </c>
      <c r="I53" s="85">
        <f t="shared" si="0"/>
        <v>0</v>
      </c>
      <c r="J53" s="38">
        <f t="shared" si="2"/>
        <v>0</v>
      </c>
      <c r="K53" s="38"/>
      <c r="L53" s="38"/>
    </row>
    <row r="54" spans="3:12" s="4" customFormat="1" ht="21" x14ac:dyDescent="0.25">
      <c r="C54" s="8" t="s">
        <v>1</v>
      </c>
      <c r="D54" s="11">
        <v>43881</v>
      </c>
      <c r="E54" s="47">
        <v>1</v>
      </c>
      <c r="F54" s="49"/>
      <c r="G54" s="56">
        <f t="shared" si="1"/>
        <v>35</v>
      </c>
      <c r="H54" s="57">
        <f>IF(C54="SEGUNDA-FEIRA",CONFIGURAÇÕES!$C$10,IF(C54="TERÇA-FEIRA",CONFIGURAÇÕES!$C$11,IF(C54="QUARTA-FEIRA",CONFIGURAÇÕES!$C$12,IF(C54="QUINTA-FEIRA",CONFIGURAÇÕES!$C$13,IF(C54="SEXTA-FEIRA",CONFIGURAÇÕES!$C$14,IF(C54="SÁBADO",CONFIGURAÇÕES!$C$15,0))))))</f>
        <v>0</v>
      </c>
      <c r="I54" s="85">
        <f t="shared" si="0"/>
        <v>0</v>
      </c>
      <c r="J54" s="38">
        <f t="shared" si="2"/>
        <v>0</v>
      </c>
      <c r="K54" s="38"/>
      <c r="L54" s="38"/>
    </row>
    <row r="55" spans="3:12" s="4" customFormat="1" ht="21" x14ac:dyDescent="0.25">
      <c r="C55" s="8" t="s">
        <v>2</v>
      </c>
      <c r="D55" s="11">
        <v>43882</v>
      </c>
      <c r="E55" s="47">
        <v>1</v>
      </c>
      <c r="F55" s="49"/>
      <c r="G55" s="56">
        <f t="shared" si="1"/>
        <v>36</v>
      </c>
      <c r="H55" s="57">
        <f>IF(C55="SEGUNDA-FEIRA",CONFIGURAÇÕES!$C$10,IF(C55="TERÇA-FEIRA",CONFIGURAÇÕES!$C$11,IF(C55="QUARTA-FEIRA",CONFIGURAÇÕES!$C$12,IF(C55="QUINTA-FEIRA",CONFIGURAÇÕES!$C$13,IF(C55="SEXTA-FEIRA",CONFIGURAÇÕES!$C$14,IF(C55="SÁBADO",CONFIGURAÇÕES!$C$15,0))))))</f>
        <v>0</v>
      </c>
      <c r="I55" s="85">
        <f t="shared" si="0"/>
        <v>0</v>
      </c>
      <c r="J55" s="38">
        <f t="shared" si="2"/>
        <v>0</v>
      </c>
      <c r="K55" s="38"/>
      <c r="L55" s="38"/>
    </row>
    <row r="56" spans="3:12" s="4" customFormat="1" ht="21" x14ac:dyDescent="0.25">
      <c r="C56" s="8" t="s">
        <v>3</v>
      </c>
      <c r="D56" s="11">
        <v>43883</v>
      </c>
      <c r="E56" s="47">
        <v>0</v>
      </c>
      <c r="F56" s="49"/>
      <c r="G56" s="56">
        <f t="shared" si="1"/>
        <v>37</v>
      </c>
      <c r="H56" s="57">
        <f>IF(C56="SEGUNDA-FEIRA",CONFIGURAÇÕES!$C$10,IF(C56="TERÇA-FEIRA",CONFIGURAÇÕES!$C$11,IF(C56="QUARTA-FEIRA",CONFIGURAÇÕES!$C$12,IF(C56="QUINTA-FEIRA",CONFIGURAÇÕES!$C$13,IF(C56="SEXTA-FEIRA",CONFIGURAÇÕES!$C$14,IF(C56="SÁBADO",CONFIGURAÇÕES!$C$15,0))))))</f>
        <v>0</v>
      </c>
      <c r="I56" s="85">
        <f t="shared" si="0"/>
        <v>0</v>
      </c>
      <c r="J56" s="38">
        <f t="shared" si="2"/>
        <v>0</v>
      </c>
      <c r="K56" s="38"/>
      <c r="L56" s="38"/>
    </row>
    <row r="57" spans="3:12" s="4" customFormat="1" ht="21" x14ac:dyDescent="0.25">
      <c r="C57" s="8" t="s">
        <v>4</v>
      </c>
      <c r="D57" s="11">
        <v>43884</v>
      </c>
      <c r="E57" s="47">
        <v>0</v>
      </c>
      <c r="F57" s="49"/>
      <c r="G57" s="56">
        <f t="shared" si="1"/>
        <v>37</v>
      </c>
      <c r="H57" s="57">
        <f>IF(C57="SEGUNDA-FEIRA",CONFIGURAÇÕES!$C$10,IF(C57="TERÇA-FEIRA",CONFIGURAÇÕES!$C$11,IF(C57="QUARTA-FEIRA",CONFIGURAÇÕES!$C$12,IF(C57="QUINTA-FEIRA",CONFIGURAÇÕES!$C$13,IF(C57="SEXTA-FEIRA",CONFIGURAÇÕES!$C$14,IF(C57="SÁBADO",CONFIGURAÇÕES!$C$15,0))))))</f>
        <v>0</v>
      </c>
      <c r="I57" s="85">
        <f t="shared" si="0"/>
        <v>0</v>
      </c>
      <c r="J57" s="38">
        <f t="shared" si="2"/>
        <v>0</v>
      </c>
      <c r="K57" s="38"/>
      <c r="L57" s="38"/>
    </row>
    <row r="58" spans="3:12" s="4" customFormat="1" ht="21" x14ac:dyDescent="0.25">
      <c r="C58" s="8" t="s">
        <v>5</v>
      </c>
      <c r="D58" s="11">
        <v>43885</v>
      </c>
      <c r="E58" s="47">
        <v>0</v>
      </c>
      <c r="F58" s="48" t="s">
        <v>12</v>
      </c>
      <c r="G58" s="56">
        <f t="shared" si="1"/>
        <v>37</v>
      </c>
      <c r="H58" s="57">
        <f>IF(C58="SEGUNDA-FEIRA",CONFIGURAÇÕES!$C$10,IF(C58="TERÇA-FEIRA",CONFIGURAÇÕES!$C$11,IF(C58="QUARTA-FEIRA",CONFIGURAÇÕES!$C$12,IF(C58="QUINTA-FEIRA",CONFIGURAÇÕES!$C$13,IF(C58="SEXTA-FEIRA",CONFIGURAÇÕES!$C$14,IF(C58="SÁBADO",CONFIGURAÇÕES!$C$15,0))))))</f>
        <v>0</v>
      </c>
      <c r="I58" s="85">
        <f t="shared" si="0"/>
        <v>0</v>
      </c>
      <c r="J58" s="38">
        <f t="shared" si="2"/>
        <v>0</v>
      </c>
      <c r="K58" s="38"/>
      <c r="L58" s="38"/>
    </row>
    <row r="59" spans="3:12" s="4" customFormat="1" ht="21" x14ac:dyDescent="0.25">
      <c r="C59" s="8" t="s">
        <v>6</v>
      </c>
      <c r="D59" s="11">
        <v>43886</v>
      </c>
      <c r="E59" s="47">
        <v>0</v>
      </c>
      <c r="F59" s="48" t="s">
        <v>12</v>
      </c>
      <c r="G59" s="56">
        <f t="shared" si="1"/>
        <v>37</v>
      </c>
      <c r="H59" s="57">
        <f>IF(C59="SEGUNDA-FEIRA",CONFIGURAÇÕES!$C$10,IF(C59="TERÇA-FEIRA",CONFIGURAÇÕES!$C$11,IF(C59="QUARTA-FEIRA",CONFIGURAÇÕES!$C$12,IF(C59="QUINTA-FEIRA",CONFIGURAÇÕES!$C$13,IF(C59="SEXTA-FEIRA",CONFIGURAÇÕES!$C$14,IF(C59="SÁBADO",CONFIGURAÇÕES!$C$15,0))))))</f>
        <v>0</v>
      </c>
      <c r="I59" s="85">
        <f t="shared" si="0"/>
        <v>0</v>
      </c>
      <c r="J59" s="38">
        <f t="shared" si="2"/>
        <v>0</v>
      </c>
      <c r="K59" s="38"/>
      <c r="L59" s="38"/>
    </row>
    <row r="60" spans="3:12" s="4" customFormat="1" ht="21" x14ac:dyDescent="0.25">
      <c r="C60" s="8" t="s">
        <v>0</v>
      </c>
      <c r="D60" s="11">
        <v>43887</v>
      </c>
      <c r="E60" s="47">
        <v>0</v>
      </c>
      <c r="F60" s="48" t="s">
        <v>12</v>
      </c>
      <c r="G60" s="56">
        <f t="shared" si="1"/>
        <v>37</v>
      </c>
      <c r="H60" s="57">
        <f>IF(C60="SEGUNDA-FEIRA",CONFIGURAÇÕES!$C$10,IF(C60="TERÇA-FEIRA",CONFIGURAÇÕES!$C$11,IF(C60="QUARTA-FEIRA",CONFIGURAÇÕES!$C$12,IF(C60="QUINTA-FEIRA",CONFIGURAÇÕES!$C$13,IF(C60="SEXTA-FEIRA",CONFIGURAÇÕES!$C$14,IF(C60="SÁBADO",CONFIGURAÇÕES!$C$15,0))))))</f>
        <v>0</v>
      </c>
      <c r="I60" s="85">
        <f t="shared" si="0"/>
        <v>0</v>
      </c>
      <c r="J60" s="38">
        <f t="shared" si="2"/>
        <v>0</v>
      </c>
      <c r="K60" s="38"/>
      <c r="L60" s="38"/>
    </row>
    <row r="61" spans="3:12" s="4" customFormat="1" ht="21" x14ac:dyDescent="0.25">
      <c r="C61" s="8" t="s">
        <v>1</v>
      </c>
      <c r="D61" s="11">
        <v>43888</v>
      </c>
      <c r="E61" s="47">
        <v>1</v>
      </c>
      <c r="F61" s="49"/>
      <c r="G61" s="56">
        <f t="shared" si="1"/>
        <v>37</v>
      </c>
      <c r="H61" s="57">
        <f>IF(C61="SEGUNDA-FEIRA",CONFIGURAÇÕES!$C$10,IF(C61="TERÇA-FEIRA",CONFIGURAÇÕES!$C$11,IF(C61="QUARTA-FEIRA",CONFIGURAÇÕES!$C$12,IF(C61="QUINTA-FEIRA",CONFIGURAÇÕES!$C$13,IF(C61="SEXTA-FEIRA",CONFIGURAÇÕES!$C$14,IF(C61="SÁBADO",CONFIGURAÇÕES!$C$15,0))))))</f>
        <v>0</v>
      </c>
      <c r="I61" s="85">
        <f t="shared" si="0"/>
        <v>0</v>
      </c>
      <c r="J61" s="38">
        <f t="shared" si="2"/>
        <v>0</v>
      </c>
      <c r="K61" s="38"/>
      <c r="L61" s="38"/>
    </row>
    <row r="62" spans="3:12" s="4" customFormat="1" ht="21" x14ac:dyDescent="0.25">
      <c r="C62" s="8" t="s">
        <v>2</v>
      </c>
      <c r="D62" s="11">
        <v>43889</v>
      </c>
      <c r="E62" s="47">
        <v>1</v>
      </c>
      <c r="F62" s="49"/>
      <c r="G62" s="56">
        <f t="shared" si="1"/>
        <v>38</v>
      </c>
      <c r="H62" s="57">
        <f>IF(C62="SEGUNDA-FEIRA",CONFIGURAÇÕES!$C$10,IF(C62="TERÇA-FEIRA",CONFIGURAÇÕES!$C$11,IF(C62="QUARTA-FEIRA",CONFIGURAÇÕES!$C$12,IF(C62="QUINTA-FEIRA",CONFIGURAÇÕES!$C$13,IF(C62="SEXTA-FEIRA",CONFIGURAÇÕES!$C$14,IF(C62="SÁBADO",CONFIGURAÇÕES!$C$15,0))))))</f>
        <v>0</v>
      </c>
      <c r="I62" s="85">
        <f t="shared" si="0"/>
        <v>0</v>
      </c>
      <c r="J62" s="38">
        <f t="shared" si="2"/>
        <v>0</v>
      </c>
      <c r="K62" s="38"/>
      <c r="L62" s="38"/>
    </row>
    <row r="63" spans="3:12" s="4" customFormat="1" ht="21" x14ac:dyDescent="0.25">
      <c r="C63" s="8" t="s">
        <v>3</v>
      </c>
      <c r="D63" s="11">
        <v>43890</v>
      </c>
      <c r="E63" s="47">
        <v>0</v>
      </c>
      <c r="F63" s="49"/>
      <c r="G63" s="56">
        <f t="shared" si="1"/>
        <v>39</v>
      </c>
      <c r="H63" s="57">
        <f>IF(C63="SEGUNDA-FEIRA",CONFIGURAÇÕES!$C$10,IF(C63="TERÇA-FEIRA",CONFIGURAÇÕES!$C$11,IF(C63="QUARTA-FEIRA",CONFIGURAÇÕES!$C$12,IF(C63="QUINTA-FEIRA",CONFIGURAÇÕES!$C$13,IF(C63="SEXTA-FEIRA",CONFIGURAÇÕES!$C$14,IF(C63="SÁBADO",CONFIGURAÇÕES!$C$15,0))))))</f>
        <v>0</v>
      </c>
      <c r="I63" s="85">
        <f t="shared" si="0"/>
        <v>0</v>
      </c>
      <c r="J63" s="38">
        <f t="shared" si="2"/>
        <v>0</v>
      </c>
      <c r="K63" s="38"/>
      <c r="L63" s="38"/>
    </row>
    <row r="64" spans="3:12" s="4" customFormat="1" ht="21" x14ac:dyDescent="0.25">
      <c r="C64" s="8" t="s">
        <v>4</v>
      </c>
      <c r="D64" s="11">
        <v>43891</v>
      </c>
      <c r="E64" s="47">
        <v>0</v>
      </c>
      <c r="F64" s="49"/>
      <c r="G64" s="56">
        <f t="shared" si="1"/>
        <v>39</v>
      </c>
      <c r="H64" s="57">
        <f>IF(C64="SEGUNDA-FEIRA",CONFIGURAÇÕES!$C$10,IF(C64="TERÇA-FEIRA",CONFIGURAÇÕES!$C$11,IF(C64="QUARTA-FEIRA",CONFIGURAÇÕES!$C$12,IF(C64="QUINTA-FEIRA",CONFIGURAÇÕES!$C$13,IF(C64="SEXTA-FEIRA",CONFIGURAÇÕES!$C$14,IF(C64="SÁBADO",CONFIGURAÇÕES!$C$15,0))))))</f>
        <v>0</v>
      </c>
      <c r="I64" s="85">
        <f t="shared" si="0"/>
        <v>0</v>
      </c>
      <c r="J64" s="38">
        <f t="shared" si="2"/>
        <v>0</v>
      </c>
      <c r="K64" s="38"/>
      <c r="L64" s="38"/>
    </row>
    <row r="65" spans="3:12" s="4" customFormat="1" ht="21" x14ac:dyDescent="0.25">
      <c r="C65" s="8" t="s">
        <v>5</v>
      </c>
      <c r="D65" s="11">
        <v>43892</v>
      </c>
      <c r="E65" s="47">
        <v>1</v>
      </c>
      <c r="F65" s="49"/>
      <c r="G65" s="56">
        <f t="shared" si="1"/>
        <v>39</v>
      </c>
      <c r="H65" s="57">
        <f>IF(C65="SEGUNDA-FEIRA",CONFIGURAÇÕES!$C$10,IF(C65="TERÇA-FEIRA",CONFIGURAÇÕES!$C$11,IF(C65="QUARTA-FEIRA",CONFIGURAÇÕES!$C$12,IF(C65="QUINTA-FEIRA",CONFIGURAÇÕES!$C$13,IF(C65="SEXTA-FEIRA",CONFIGURAÇÕES!$C$14,IF(C65="SÁBADO",CONFIGURAÇÕES!$C$15,0))))))</f>
        <v>0</v>
      </c>
      <c r="I65" s="85">
        <f t="shared" si="0"/>
        <v>0</v>
      </c>
      <c r="J65" s="38">
        <f t="shared" si="2"/>
        <v>0</v>
      </c>
      <c r="K65" s="38"/>
      <c r="L65" s="38"/>
    </row>
    <row r="66" spans="3:12" s="4" customFormat="1" ht="21" x14ac:dyDescent="0.25">
      <c r="C66" s="8" t="s">
        <v>6</v>
      </c>
      <c r="D66" s="11">
        <v>43893</v>
      </c>
      <c r="E66" s="47">
        <v>1</v>
      </c>
      <c r="F66" s="49"/>
      <c r="G66" s="56">
        <f t="shared" si="1"/>
        <v>40</v>
      </c>
      <c r="H66" s="57">
        <f>IF(C66="SEGUNDA-FEIRA",CONFIGURAÇÕES!$C$10,IF(C66="TERÇA-FEIRA",CONFIGURAÇÕES!$C$11,IF(C66="QUARTA-FEIRA",CONFIGURAÇÕES!$C$12,IF(C66="QUINTA-FEIRA",CONFIGURAÇÕES!$C$13,IF(C66="SEXTA-FEIRA",CONFIGURAÇÕES!$C$14,IF(C66="SÁBADO",CONFIGURAÇÕES!$C$15,0))))))</f>
        <v>0</v>
      </c>
      <c r="I66" s="85">
        <f t="shared" si="0"/>
        <v>0</v>
      </c>
      <c r="J66" s="38">
        <f t="shared" si="2"/>
        <v>0</v>
      </c>
      <c r="K66" s="38"/>
      <c r="L66" s="38"/>
    </row>
    <row r="67" spans="3:12" s="4" customFormat="1" ht="21" x14ac:dyDescent="0.25">
      <c r="C67" s="8" t="s">
        <v>0</v>
      </c>
      <c r="D67" s="11">
        <v>43894</v>
      </c>
      <c r="E67" s="47">
        <v>1</v>
      </c>
      <c r="F67" s="49"/>
      <c r="G67" s="56">
        <f t="shared" si="1"/>
        <v>41</v>
      </c>
      <c r="H67" s="57">
        <f>IF(C67="SEGUNDA-FEIRA",CONFIGURAÇÕES!$C$10,IF(C67="TERÇA-FEIRA",CONFIGURAÇÕES!$C$11,IF(C67="QUARTA-FEIRA",CONFIGURAÇÕES!$C$12,IF(C67="QUINTA-FEIRA",CONFIGURAÇÕES!$C$13,IF(C67="SEXTA-FEIRA",CONFIGURAÇÕES!$C$14,IF(C67="SÁBADO",CONFIGURAÇÕES!$C$15,0))))))</f>
        <v>0</v>
      </c>
      <c r="I67" s="85">
        <f t="shared" si="0"/>
        <v>0</v>
      </c>
      <c r="J67" s="38">
        <f t="shared" si="2"/>
        <v>0</v>
      </c>
      <c r="K67" s="38"/>
      <c r="L67" s="38"/>
    </row>
    <row r="68" spans="3:12" s="4" customFormat="1" ht="21" x14ac:dyDescent="0.25">
      <c r="C68" s="8" t="s">
        <v>1</v>
      </c>
      <c r="D68" s="11">
        <v>43895</v>
      </c>
      <c r="E68" s="47">
        <v>1</v>
      </c>
      <c r="F68" s="49"/>
      <c r="G68" s="56">
        <f t="shared" si="1"/>
        <v>42</v>
      </c>
      <c r="H68" s="57">
        <f>IF(C68="SEGUNDA-FEIRA",CONFIGURAÇÕES!$C$10,IF(C68="TERÇA-FEIRA",CONFIGURAÇÕES!$C$11,IF(C68="QUARTA-FEIRA",CONFIGURAÇÕES!$C$12,IF(C68="QUINTA-FEIRA",CONFIGURAÇÕES!$C$13,IF(C68="SEXTA-FEIRA",CONFIGURAÇÕES!$C$14,IF(C68="SÁBADO",CONFIGURAÇÕES!$C$15,0))))))</f>
        <v>0</v>
      </c>
      <c r="I68" s="85">
        <f t="shared" ref="I68:I131" si="3">H68*E68</f>
        <v>0</v>
      </c>
      <c r="J68" s="38">
        <f t="shared" si="2"/>
        <v>0</v>
      </c>
      <c r="K68" s="38"/>
      <c r="L68" s="38"/>
    </row>
    <row r="69" spans="3:12" s="4" customFormat="1" ht="21" x14ac:dyDescent="0.25">
      <c r="C69" s="8" t="s">
        <v>2</v>
      </c>
      <c r="D69" s="11">
        <v>43896</v>
      </c>
      <c r="E69" s="47">
        <v>1</v>
      </c>
      <c r="F69" s="49"/>
      <c r="G69" s="56">
        <f t="shared" si="1"/>
        <v>43</v>
      </c>
      <c r="H69" s="57">
        <f>IF(C69="SEGUNDA-FEIRA",CONFIGURAÇÕES!$C$10,IF(C69="TERÇA-FEIRA",CONFIGURAÇÕES!$C$11,IF(C69="QUARTA-FEIRA",CONFIGURAÇÕES!$C$12,IF(C69="QUINTA-FEIRA",CONFIGURAÇÕES!$C$13,IF(C69="SEXTA-FEIRA",CONFIGURAÇÕES!$C$14,IF(C69="SÁBADO",CONFIGURAÇÕES!$C$15,0))))))</f>
        <v>0</v>
      </c>
      <c r="I69" s="85">
        <f t="shared" si="3"/>
        <v>0</v>
      </c>
      <c r="J69" s="38">
        <f t="shared" si="2"/>
        <v>0</v>
      </c>
      <c r="K69" s="38"/>
      <c r="L69" s="38"/>
    </row>
    <row r="70" spans="3:12" s="4" customFormat="1" ht="21" x14ac:dyDescent="0.25">
      <c r="C70" s="8" t="s">
        <v>3</v>
      </c>
      <c r="D70" s="11">
        <v>43897</v>
      </c>
      <c r="E70" s="47">
        <v>0</v>
      </c>
      <c r="F70" s="49"/>
      <c r="G70" s="56">
        <f t="shared" ref="G70:G133" si="4">E69+G69</f>
        <v>44</v>
      </c>
      <c r="H70" s="57">
        <f>IF(C70="SEGUNDA-FEIRA",CONFIGURAÇÕES!$C$10,IF(C70="TERÇA-FEIRA",CONFIGURAÇÕES!$C$11,IF(C70="QUARTA-FEIRA",CONFIGURAÇÕES!$C$12,IF(C70="QUINTA-FEIRA",CONFIGURAÇÕES!$C$13,IF(C70="SEXTA-FEIRA",CONFIGURAÇÕES!$C$14,IF(C70="SÁBADO",CONFIGURAÇÕES!$C$15,0))))))</f>
        <v>0</v>
      </c>
      <c r="I70" s="85">
        <f t="shared" si="3"/>
        <v>0</v>
      </c>
      <c r="J70" s="38">
        <f t="shared" ref="J70:J133" si="5">J69+I69</f>
        <v>0</v>
      </c>
      <c r="K70" s="38"/>
      <c r="L70" s="38"/>
    </row>
    <row r="71" spans="3:12" s="4" customFormat="1" ht="21" x14ac:dyDescent="0.25">
      <c r="C71" s="8" t="s">
        <v>4</v>
      </c>
      <c r="D71" s="11">
        <v>43898</v>
      </c>
      <c r="E71" s="47">
        <v>0</v>
      </c>
      <c r="F71" s="49"/>
      <c r="G71" s="56">
        <f t="shared" si="4"/>
        <v>44</v>
      </c>
      <c r="H71" s="57">
        <f>IF(C71="SEGUNDA-FEIRA",CONFIGURAÇÕES!$C$10,IF(C71="TERÇA-FEIRA",CONFIGURAÇÕES!$C$11,IF(C71="QUARTA-FEIRA",CONFIGURAÇÕES!$C$12,IF(C71="QUINTA-FEIRA",CONFIGURAÇÕES!$C$13,IF(C71="SEXTA-FEIRA",CONFIGURAÇÕES!$C$14,IF(C71="SÁBADO",CONFIGURAÇÕES!$C$15,0))))))</f>
        <v>0</v>
      </c>
      <c r="I71" s="85">
        <f t="shared" si="3"/>
        <v>0</v>
      </c>
      <c r="J71" s="38">
        <f t="shared" si="5"/>
        <v>0</v>
      </c>
      <c r="K71" s="38"/>
      <c r="L71" s="38"/>
    </row>
    <row r="72" spans="3:12" s="4" customFormat="1" ht="21" x14ac:dyDescent="0.25">
      <c r="C72" s="8" t="s">
        <v>5</v>
      </c>
      <c r="D72" s="11">
        <v>43899</v>
      </c>
      <c r="E72" s="47">
        <v>1</v>
      </c>
      <c r="F72" s="49"/>
      <c r="G72" s="56">
        <f t="shared" si="4"/>
        <v>44</v>
      </c>
      <c r="H72" s="57">
        <f>IF(C72="SEGUNDA-FEIRA",CONFIGURAÇÕES!$C$10,IF(C72="TERÇA-FEIRA",CONFIGURAÇÕES!$C$11,IF(C72="QUARTA-FEIRA",CONFIGURAÇÕES!$C$12,IF(C72="QUINTA-FEIRA",CONFIGURAÇÕES!$C$13,IF(C72="SEXTA-FEIRA",CONFIGURAÇÕES!$C$14,IF(C72="SÁBADO",CONFIGURAÇÕES!$C$15,0))))))</f>
        <v>0</v>
      </c>
      <c r="I72" s="85">
        <f t="shared" si="3"/>
        <v>0</v>
      </c>
      <c r="J72" s="38">
        <f t="shared" si="5"/>
        <v>0</v>
      </c>
      <c r="K72" s="38"/>
      <c r="L72" s="38"/>
    </row>
    <row r="73" spans="3:12" s="4" customFormat="1" ht="21" x14ac:dyDescent="0.25">
      <c r="C73" s="8" t="s">
        <v>6</v>
      </c>
      <c r="D73" s="11">
        <v>43900</v>
      </c>
      <c r="E73" s="47">
        <v>1</v>
      </c>
      <c r="F73" s="49"/>
      <c r="G73" s="56">
        <f t="shared" si="4"/>
        <v>45</v>
      </c>
      <c r="H73" s="57">
        <f>IF(C73="SEGUNDA-FEIRA",CONFIGURAÇÕES!$C$10,IF(C73="TERÇA-FEIRA",CONFIGURAÇÕES!$C$11,IF(C73="QUARTA-FEIRA",CONFIGURAÇÕES!$C$12,IF(C73="QUINTA-FEIRA",CONFIGURAÇÕES!$C$13,IF(C73="SEXTA-FEIRA",CONFIGURAÇÕES!$C$14,IF(C73="SÁBADO",CONFIGURAÇÕES!$C$15,0))))))</f>
        <v>0</v>
      </c>
      <c r="I73" s="85">
        <f t="shared" si="3"/>
        <v>0</v>
      </c>
      <c r="J73" s="38">
        <f t="shared" si="5"/>
        <v>0</v>
      </c>
      <c r="K73" s="38"/>
      <c r="L73" s="38"/>
    </row>
    <row r="74" spans="3:12" s="4" customFormat="1" ht="21" x14ac:dyDescent="0.25">
      <c r="C74" s="8" t="s">
        <v>0</v>
      </c>
      <c r="D74" s="11">
        <v>43901</v>
      </c>
      <c r="E74" s="47">
        <v>1</v>
      </c>
      <c r="F74" s="49"/>
      <c r="G74" s="56">
        <f t="shared" si="4"/>
        <v>46</v>
      </c>
      <c r="H74" s="57">
        <f>IF(C74="SEGUNDA-FEIRA",CONFIGURAÇÕES!$C$10,IF(C74="TERÇA-FEIRA",CONFIGURAÇÕES!$C$11,IF(C74="QUARTA-FEIRA",CONFIGURAÇÕES!$C$12,IF(C74="QUINTA-FEIRA",CONFIGURAÇÕES!$C$13,IF(C74="SEXTA-FEIRA",CONFIGURAÇÕES!$C$14,IF(C74="SÁBADO",CONFIGURAÇÕES!$C$15,0))))))</f>
        <v>0</v>
      </c>
      <c r="I74" s="85">
        <f t="shared" si="3"/>
        <v>0</v>
      </c>
      <c r="J74" s="38">
        <f t="shared" si="5"/>
        <v>0</v>
      </c>
      <c r="K74" s="38"/>
      <c r="L74" s="38"/>
    </row>
    <row r="75" spans="3:12" s="4" customFormat="1" ht="21" x14ac:dyDescent="0.25">
      <c r="C75" s="8" t="s">
        <v>1</v>
      </c>
      <c r="D75" s="11">
        <v>43902</v>
      </c>
      <c r="E75" s="47">
        <v>1</v>
      </c>
      <c r="F75" s="49"/>
      <c r="G75" s="56">
        <f t="shared" si="4"/>
        <v>47</v>
      </c>
      <c r="H75" s="57">
        <f>IF(C75="SEGUNDA-FEIRA",CONFIGURAÇÕES!$C$10,IF(C75="TERÇA-FEIRA",CONFIGURAÇÕES!$C$11,IF(C75="QUARTA-FEIRA",CONFIGURAÇÕES!$C$12,IF(C75="QUINTA-FEIRA",CONFIGURAÇÕES!$C$13,IF(C75="SEXTA-FEIRA",CONFIGURAÇÕES!$C$14,IF(C75="SÁBADO",CONFIGURAÇÕES!$C$15,0))))))</f>
        <v>0</v>
      </c>
      <c r="I75" s="85">
        <f t="shared" si="3"/>
        <v>0</v>
      </c>
      <c r="J75" s="38">
        <f t="shared" si="5"/>
        <v>0</v>
      </c>
      <c r="K75" s="38"/>
      <c r="L75" s="38"/>
    </row>
    <row r="76" spans="3:12" s="4" customFormat="1" ht="21" x14ac:dyDescent="0.25">
      <c r="C76" s="8" t="s">
        <v>2</v>
      </c>
      <c r="D76" s="11">
        <v>43903</v>
      </c>
      <c r="E76" s="47">
        <v>1</v>
      </c>
      <c r="F76" s="49"/>
      <c r="G76" s="56">
        <f t="shared" si="4"/>
        <v>48</v>
      </c>
      <c r="H76" s="57">
        <f>IF(C76="SEGUNDA-FEIRA",CONFIGURAÇÕES!$C$10,IF(C76="TERÇA-FEIRA",CONFIGURAÇÕES!$C$11,IF(C76="QUARTA-FEIRA",CONFIGURAÇÕES!$C$12,IF(C76="QUINTA-FEIRA",CONFIGURAÇÕES!$C$13,IF(C76="SEXTA-FEIRA",CONFIGURAÇÕES!$C$14,IF(C76="SÁBADO",CONFIGURAÇÕES!$C$15,0))))))</f>
        <v>0</v>
      </c>
      <c r="I76" s="85">
        <f t="shared" si="3"/>
        <v>0</v>
      </c>
      <c r="J76" s="38">
        <f t="shared" si="5"/>
        <v>0</v>
      </c>
      <c r="K76" s="38"/>
      <c r="L76" s="38"/>
    </row>
    <row r="77" spans="3:12" s="4" customFormat="1" ht="21" x14ac:dyDescent="0.25">
      <c r="C77" s="8" t="s">
        <v>3</v>
      </c>
      <c r="D77" s="11">
        <v>43904</v>
      </c>
      <c r="E77" s="47">
        <v>0</v>
      </c>
      <c r="F77" s="49"/>
      <c r="G77" s="56">
        <f t="shared" si="4"/>
        <v>49</v>
      </c>
      <c r="H77" s="57">
        <f>IF(C77="SEGUNDA-FEIRA",CONFIGURAÇÕES!$C$10,IF(C77="TERÇA-FEIRA",CONFIGURAÇÕES!$C$11,IF(C77="QUARTA-FEIRA",CONFIGURAÇÕES!$C$12,IF(C77="QUINTA-FEIRA",CONFIGURAÇÕES!$C$13,IF(C77="SEXTA-FEIRA",CONFIGURAÇÕES!$C$14,IF(C77="SÁBADO",CONFIGURAÇÕES!$C$15,0))))))</f>
        <v>0</v>
      </c>
      <c r="I77" s="85">
        <f t="shared" si="3"/>
        <v>0</v>
      </c>
      <c r="J77" s="38">
        <f t="shared" si="5"/>
        <v>0</v>
      </c>
      <c r="K77" s="38"/>
      <c r="L77" s="38"/>
    </row>
    <row r="78" spans="3:12" s="4" customFormat="1" ht="21" x14ac:dyDescent="0.25">
      <c r="C78" s="8" t="s">
        <v>4</v>
      </c>
      <c r="D78" s="11">
        <v>43905</v>
      </c>
      <c r="E78" s="47">
        <v>0</v>
      </c>
      <c r="F78" s="49"/>
      <c r="G78" s="56">
        <f t="shared" si="4"/>
        <v>49</v>
      </c>
      <c r="H78" s="57">
        <f>IF(C78="SEGUNDA-FEIRA",CONFIGURAÇÕES!$C$10,IF(C78="TERÇA-FEIRA",CONFIGURAÇÕES!$C$11,IF(C78="QUARTA-FEIRA",CONFIGURAÇÕES!$C$12,IF(C78="QUINTA-FEIRA",CONFIGURAÇÕES!$C$13,IF(C78="SEXTA-FEIRA",CONFIGURAÇÕES!$C$14,IF(C78="SÁBADO",CONFIGURAÇÕES!$C$15,0))))))</f>
        <v>0</v>
      </c>
      <c r="I78" s="85">
        <f t="shared" si="3"/>
        <v>0</v>
      </c>
      <c r="J78" s="38">
        <f t="shared" si="5"/>
        <v>0</v>
      </c>
      <c r="K78" s="38"/>
      <c r="L78" s="38"/>
    </row>
    <row r="79" spans="3:12" s="4" customFormat="1" ht="21" x14ac:dyDescent="0.25">
      <c r="C79" s="8" t="s">
        <v>5</v>
      </c>
      <c r="D79" s="11">
        <v>43906</v>
      </c>
      <c r="E79" s="47">
        <v>1</v>
      </c>
      <c r="F79" s="49"/>
      <c r="G79" s="56">
        <f t="shared" si="4"/>
        <v>49</v>
      </c>
      <c r="H79" s="57">
        <f>IF(C79="SEGUNDA-FEIRA",CONFIGURAÇÕES!$C$10,IF(C79="TERÇA-FEIRA",CONFIGURAÇÕES!$C$11,IF(C79="QUARTA-FEIRA",CONFIGURAÇÕES!$C$12,IF(C79="QUINTA-FEIRA",CONFIGURAÇÕES!$C$13,IF(C79="SEXTA-FEIRA",CONFIGURAÇÕES!$C$14,IF(C79="SÁBADO",CONFIGURAÇÕES!$C$15,0))))))</f>
        <v>0</v>
      </c>
      <c r="I79" s="85">
        <f t="shared" si="3"/>
        <v>0</v>
      </c>
      <c r="J79" s="38">
        <f t="shared" si="5"/>
        <v>0</v>
      </c>
      <c r="K79" s="38"/>
      <c r="L79" s="38"/>
    </row>
    <row r="80" spans="3:12" s="4" customFormat="1" ht="21" x14ac:dyDescent="0.25">
      <c r="C80" s="8" t="s">
        <v>6</v>
      </c>
      <c r="D80" s="11">
        <v>43907</v>
      </c>
      <c r="E80" s="47">
        <v>1</v>
      </c>
      <c r="F80" s="49"/>
      <c r="G80" s="56">
        <f t="shared" si="4"/>
        <v>50</v>
      </c>
      <c r="H80" s="57">
        <f>IF(C80="SEGUNDA-FEIRA",CONFIGURAÇÕES!$C$10,IF(C80="TERÇA-FEIRA",CONFIGURAÇÕES!$C$11,IF(C80="QUARTA-FEIRA",CONFIGURAÇÕES!$C$12,IF(C80="QUINTA-FEIRA",CONFIGURAÇÕES!$C$13,IF(C80="SEXTA-FEIRA",CONFIGURAÇÕES!$C$14,IF(C80="SÁBADO",CONFIGURAÇÕES!$C$15,0))))))</f>
        <v>0</v>
      </c>
      <c r="I80" s="85">
        <f t="shared" si="3"/>
        <v>0</v>
      </c>
      <c r="J80" s="38">
        <f t="shared" si="5"/>
        <v>0</v>
      </c>
      <c r="K80" s="38"/>
      <c r="L80" s="38"/>
    </row>
    <row r="81" spans="3:12" s="4" customFormat="1" ht="21" x14ac:dyDescent="0.25">
      <c r="C81" s="8" t="s">
        <v>0</v>
      </c>
      <c r="D81" s="11">
        <v>43908</v>
      </c>
      <c r="E81" s="47">
        <v>1</v>
      </c>
      <c r="F81" s="49"/>
      <c r="G81" s="56">
        <f t="shared" si="4"/>
        <v>51</v>
      </c>
      <c r="H81" s="57">
        <f>IF(C81="SEGUNDA-FEIRA",CONFIGURAÇÕES!$C$10,IF(C81="TERÇA-FEIRA",CONFIGURAÇÕES!$C$11,IF(C81="QUARTA-FEIRA",CONFIGURAÇÕES!$C$12,IF(C81="QUINTA-FEIRA",CONFIGURAÇÕES!$C$13,IF(C81="SEXTA-FEIRA",CONFIGURAÇÕES!$C$14,IF(C81="SÁBADO",CONFIGURAÇÕES!$C$15,0))))))</f>
        <v>0</v>
      </c>
      <c r="I81" s="85">
        <f t="shared" si="3"/>
        <v>0</v>
      </c>
      <c r="J81" s="38">
        <f t="shared" si="5"/>
        <v>0</v>
      </c>
      <c r="K81" s="38"/>
      <c r="L81" s="38"/>
    </row>
    <row r="82" spans="3:12" s="4" customFormat="1" ht="21" x14ac:dyDescent="0.25">
      <c r="C82" s="8" t="s">
        <v>1</v>
      </c>
      <c r="D82" s="11">
        <v>43909</v>
      </c>
      <c r="E82" s="47">
        <v>1</v>
      </c>
      <c r="F82" s="49"/>
      <c r="G82" s="56">
        <f t="shared" si="4"/>
        <v>52</v>
      </c>
      <c r="H82" s="57">
        <f>IF(C82="SEGUNDA-FEIRA",CONFIGURAÇÕES!$C$10,IF(C82="TERÇA-FEIRA",CONFIGURAÇÕES!$C$11,IF(C82="QUARTA-FEIRA",CONFIGURAÇÕES!$C$12,IF(C82="QUINTA-FEIRA",CONFIGURAÇÕES!$C$13,IF(C82="SEXTA-FEIRA",CONFIGURAÇÕES!$C$14,IF(C82="SÁBADO",CONFIGURAÇÕES!$C$15,0))))))</f>
        <v>0</v>
      </c>
      <c r="I82" s="85">
        <f t="shared" si="3"/>
        <v>0</v>
      </c>
      <c r="J82" s="38">
        <f t="shared" si="5"/>
        <v>0</v>
      </c>
      <c r="K82" s="38"/>
      <c r="L82" s="38"/>
    </row>
    <row r="83" spans="3:12" s="4" customFormat="1" ht="21" x14ac:dyDescent="0.25">
      <c r="C83" s="8" t="s">
        <v>2</v>
      </c>
      <c r="D83" s="11">
        <v>43910</v>
      </c>
      <c r="E83" s="47">
        <v>1</v>
      </c>
      <c r="F83" s="49"/>
      <c r="G83" s="56">
        <f t="shared" si="4"/>
        <v>53</v>
      </c>
      <c r="H83" s="57">
        <f>IF(C83="SEGUNDA-FEIRA",CONFIGURAÇÕES!$C$10,IF(C83="TERÇA-FEIRA",CONFIGURAÇÕES!$C$11,IF(C83="QUARTA-FEIRA",CONFIGURAÇÕES!$C$12,IF(C83="QUINTA-FEIRA",CONFIGURAÇÕES!$C$13,IF(C83="SEXTA-FEIRA",CONFIGURAÇÕES!$C$14,IF(C83="SÁBADO",CONFIGURAÇÕES!$C$15,0))))))</f>
        <v>0</v>
      </c>
      <c r="I83" s="85">
        <f t="shared" si="3"/>
        <v>0</v>
      </c>
      <c r="J83" s="38">
        <f t="shared" si="5"/>
        <v>0</v>
      </c>
      <c r="K83" s="38"/>
      <c r="L83" s="38"/>
    </row>
    <row r="84" spans="3:12" s="4" customFormat="1" ht="21" x14ac:dyDescent="0.25">
      <c r="C84" s="8" t="s">
        <v>3</v>
      </c>
      <c r="D84" s="11">
        <v>43911</v>
      </c>
      <c r="E84" s="47">
        <v>0</v>
      </c>
      <c r="F84" s="49"/>
      <c r="G84" s="56">
        <f t="shared" si="4"/>
        <v>54</v>
      </c>
      <c r="H84" s="57">
        <f>IF(C84="SEGUNDA-FEIRA",CONFIGURAÇÕES!$C$10,IF(C84="TERÇA-FEIRA",CONFIGURAÇÕES!$C$11,IF(C84="QUARTA-FEIRA",CONFIGURAÇÕES!$C$12,IF(C84="QUINTA-FEIRA",CONFIGURAÇÕES!$C$13,IF(C84="SEXTA-FEIRA",CONFIGURAÇÕES!$C$14,IF(C84="SÁBADO",CONFIGURAÇÕES!$C$15,0))))))</f>
        <v>0</v>
      </c>
      <c r="I84" s="85">
        <f t="shared" si="3"/>
        <v>0</v>
      </c>
      <c r="J84" s="38">
        <f t="shared" si="5"/>
        <v>0</v>
      </c>
      <c r="K84" s="38"/>
      <c r="L84" s="38"/>
    </row>
    <row r="85" spans="3:12" s="4" customFormat="1" ht="21" x14ac:dyDescent="0.25">
      <c r="C85" s="8" t="s">
        <v>4</v>
      </c>
      <c r="D85" s="11">
        <v>43912</v>
      </c>
      <c r="E85" s="47">
        <v>0</v>
      </c>
      <c r="F85" s="49"/>
      <c r="G85" s="56">
        <f t="shared" si="4"/>
        <v>54</v>
      </c>
      <c r="H85" s="57">
        <f>IF(C85="SEGUNDA-FEIRA",CONFIGURAÇÕES!$C$10,IF(C85="TERÇA-FEIRA",CONFIGURAÇÕES!$C$11,IF(C85="QUARTA-FEIRA",CONFIGURAÇÕES!$C$12,IF(C85="QUINTA-FEIRA",CONFIGURAÇÕES!$C$13,IF(C85="SEXTA-FEIRA",CONFIGURAÇÕES!$C$14,IF(C85="SÁBADO",CONFIGURAÇÕES!$C$15,0))))))</f>
        <v>0</v>
      </c>
      <c r="I85" s="85">
        <f t="shared" si="3"/>
        <v>0</v>
      </c>
      <c r="J85" s="38">
        <f t="shared" si="5"/>
        <v>0</v>
      </c>
      <c r="K85" s="38"/>
      <c r="L85" s="38"/>
    </row>
    <row r="86" spans="3:12" s="4" customFormat="1" ht="21" x14ac:dyDescent="0.25">
      <c r="C86" s="8" t="s">
        <v>5</v>
      </c>
      <c r="D86" s="11">
        <v>43913</v>
      </c>
      <c r="E86" s="47">
        <v>1</v>
      </c>
      <c r="F86" s="49"/>
      <c r="G86" s="56">
        <f t="shared" si="4"/>
        <v>54</v>
      </c>
      <c r="H86" s="57">
        <f>IF(C86="SEGUNDA-FEIRA",CONFIGURAÇÕES!$C$10,IF(C86="TERÇA-FEIRA",CONFIGURAÇÕES!$C$11,IF(C86="QUARTA-FEIRA",CONFIGURAÇÕES!$C$12,IF(C86="QUINTA-FEIRA",CONFIGURAÇÕES!$C$13,IF(C86="SEXTA-FEIRA",CONFIGURAÇÕES!$C$14,IF(C86="SÁBADO",CONFIGURAÇÕES!$C$15,0))))))</f>
        <v>0</v>
      </c>
      <c r="I86" s="85">
        <f t="shared" si="3"/>
        <v>0</v>
      </c>
      <c r="J86" s="38">
        <f t="shared" si="5"/>
        <v>0</v>
      </c>
      <c r="K86" s="38"/>
      <c r="L86" s="38"/>
    </row>
    <row r="87" spans="3:12" s="4" customFormat="1" ht="21" x14ac:dyDescent="0.25">
      <c r="C87" s="8" t="s">
        <v>6</v>
      </c>
      <c r="D87" s="11">
        <v>43914</v>
      </c>
      <c r="E87" s="47">
        <v>1</v>
      </c>
      <c r="F87" s="49"/>
      <c r="G87" s="56">
        <f t="shared" si="4"/>
        <v>55</v>
      </c>
      <c r="H87" s="57">
        <f>IF(C87="SEGUNDA-FEIRA",CONFIGURAÇÕES!$C$10,IF(C87="TERÇA-FEIRA",CONFIGURAÇÕES!$C$11,IF(C87="QUARTA-FEIRA",CONFIGURAÇÕES!$C$12,IF(C87="QUINTA-FEIRA",CONFIGURAÇÕES!$C$13,IF(C87="SEXTA-FEIRA",CONFIGURAÇÕES!$C$14,IF(C87="SÁBADO",CONFIGURAÇÕES!$C$15,0))))))</f>
        <v>0</v>
      </c>
      <c r="I87" s="85">
        <f t="shared" si="3"/>
        <v>0</v>
      </c>
      <c r="J87" s="38">
        <f t="shared" si="5"/>
        <v>0</v>
      </c>
      <c r="K87" s="38"/>
      <c r="L87" s="38"/>
    </row>
    <row r="88" spans="3:12" s="4" customFormat="1" ht="21" x14ac:dyDescent="0.25">
      <c r="C88" s="8" t="s">
        <v>0</v>
      </c>
      <c r="D88" s="11">
        <v>43915</v>
      </c>
      <c r="E88" s="47">
        <v>1</v>
      </c>
      <c r="F88" s="49"/>
      <c r="G88" s="56">
        <f t="shared" si="4"/>
        <v>56</v>
      </c>
      <c r="H88" s="57">
        <f>IF(C88="SEGUNDA-FEIRA",CONFIGURAÇÕES!$C$10,IF(C88="TERÇA-FEIRA",CONFIGURAÇÕES!$C$11,IF(C88="QUARTA-FEIRA",CONFIGURAÇÕES!$C$12,IF(C88="QUINTA-FEIRA",CONFIGURAÇÕES!$C$13,IF(C88="SEXTA-FEIRA",CONFIGURAÇÕES!$C$14,IF(C88="SÁBADO",CONFIGURAÇÕES!$C$15,0))))))</f>
        <v>0</v>
      </c>
      <c r="I88" s="85">
        <f t="shared" si="3"/>
        <v>0</v>
      </c>
      <c r="J88" s="38">
        <f t="shared" si="5"/>
        <v>0</v>
      </c>
      <c r="K88" s="38"/>
      <c r="L88" s="38"/>
    </row>
    <row r="89" spans="3:12" s="4" customFormat="1" ht="21" x14ac:dyDescent="0.25">
      <c r="C89" s="8" t="s">
        <v>1</v>
      </c>
      <c r="D89" s="11">
        <v>43916</v>
      </c>
      <c r="E89" s="47">
        <v>1</v>
      </c>
      <c r="F89" s="49"/>
      <c r="G89" s="56">
        <f t="shared" si="4"/>
        <v>57</v>
      </c>
      <c r="H89" s="57">
        <f>IF(C89="SEGUNDA-FEIRA",CONFIGURAÇÕES!$C$10,IF(C89="TERÇA-FEIRA",CONFIGURAÇÕES!$C$11,IF(C89="QUARTA-FEIRA",CONFIGURAÇÕES!$C$12,IF(C89="QUINTA-FEIRA",CONFIGURAÇÕES!$C$13,IF(C89="SEXTA-FEIRA",CONFIGURAÇÕES!$C$14,IF(C89="SÁBADO",CONFIGURAÇÕES!$C$15,0))))))</f>
        <v>0</v>
      </c>
      <c r="I89" s="85">
        <f t="shared" si="3"/>
        <v>0</v>
      </c>
      <c r="J89" s="38">
        <f t="shared" si="5"/>
        <v>0</v>
      </c>
      <c r="K89" s="38"/>
      <c r="L89" s="38"/>
    </row>
    <row r="90" spans="3:12" s="4" customFormat="1" ht="21" x14ac:dyDescent="0.25">
      <c r="C90" s="8" t="s">
        <v>2</v>
      </c>
      <c r="D90" s="11">
        <v>43917</v>
      </c>
      <c r="E90" s="47">
        <v>1</v>
      </c>
      <c r="F90" s="49"/>
      <c r="G90" s="56">
        <f t="shared" si="4"/>
        <v>58</v>
      </c>
      <c r="H90" s="57">
        <f>IF(C90="SEGUNDA-FEIRA",CONFIGURAÇÕES!$C$10,IF(C90="TERÇA-FEIRA",CONFIGURAÇÕES!$C$11,IF(C90="QUARTA-FEIRA",CONFIGURAÇÕES!$C$12,IF(C90="QUINTA-FEIRA",CONFIGURAÇÕES!$C$13,IF(C90="SEXTA-FEIRA",CONFIGURAÇÕES!$C$14,IF(C90="SÁBADO",CONFIGURAÇÕES!$C$15,0))))))</f>
        <v>0</v>
      </c>
      <c r="I90" s="85">
        <f t="shared" si="3"/>
        <v>0</v>
      </c>
      <c r="J90" s="38">
        <f t="shared" si="5"/>
        <v>0</v>
      </c>
      <c r="K90" s="38"/>
      <c r="L90" s="38"/>
    </row>
    <row r="91" spans="3:12" s="4" customFormat="1" ht="21" x14ac:dyDescent="0.25">
      <c r="C91" s="8" t="s">
        <v>3</v>
      </c>
      <c r="D91" s="11">
        <v>43918</v>
      </c>
      <c r="E91" s="47">
        <v>0</v>
      </c>
      <c r="F91" s="49"/>
      <c r="G91" s="56">
        <f t="shared" si="4"/>
        <v>59</v>
      </c>
      <c r="H91" s="57">
        <f>IF(C91="SEGUNDA-FEIRA",CONFIGURAÇÕES!$C$10,IF(C91="TERÇA-FEIRA",CONFIGURAÇÕES!$C$11,IF(C91="QUARTA-FEIRA",CONFIGURAÇÕES!$C$12,IF(C91="QUINTA-FEIRA",CONFIGURAÇÕES!$C$13,IF(C91="SEXTA-FEIRA",CONFIGURAÇÕES!$C$14,IF(C91="SÁBADO",CONFIGURAÇÕES!$C$15,0))))))</f>
        <v>0</v>
      </c>
      <c r="I91" s="85">
        <f t="shared" si="3"/>
        <v>0</v>
      </c>
      <c r="J91" s="38">
        <f t="shared" si="5"/>
        <v>0</v>
      </c>
      <c r="K91" s="38"/>
      <c r="L91" s="38"/>
    </row>
    <row r="92" spans="3:12" s="4" customFormat="1" ht="21" x14ac:dyDescent="0.25">
      <c r="C92" s="8" t="s">
        <v>4</v>
      </c>
      <c r="D92" s="11">
        <v>43919</v>
      </c>
      <c r="E92" s="47">
        <v>0</v>
      </c>
      <c r="F92" s="49"/>
      <c r="G92" s="56">
        <f t="shared" si="4"/>
        <v>59</v>
      </c>
      <c r="H92" s="57">
        <f>IF(C92="SEGUNDA-FEIRA",CONFIGURAÇÕES!$C$10,IF(C92="TERÇA-FEIRA",CONFIGURAÇÕES!$C$11,IF(C92="QUARTA-FEIRA",CONFIGURAÇÕES!$C$12,IF(C92="QUINTA-FEIRA",CONFIGURAÇÕES!$C$13,IF(C92="SEXTA-FEIRA",CONFIGURAÇÕES!$C$14,IF(C92="SÁBADO",CONFIGURAÇÕES!$C$15,0))))))</f>
        <v>0</v>
      </c>
      <c r="I92" s="85">
        <f t="shared" si="3"/>
        <v>0</v>
      </c>
      <c r="J92" s="38">
        <f t="shared" si="5"/>
        <v>0</v>
      </c>
      <c r="K92" s="38"/>
      <c r="L92" s="38"/>
    </row>
    <row r="93" spans="3:12" s="4" customFormat="1" ht="21" x14ac:dyDescent="0.25">
      <c r="C93" s="8" t="s">
        <v>5</v>
      </c>
      <c r="D93" s="11">
        <v>43920</v>
      </c>
      <c r="E93" s="47">
        <v>1</v>
      </c>
      <c r="F93" s="49"/>
      <c r="G93" s="56">
        <f t="shared" si="4"/>
        <v>59</v>
      </c>
      <c r="H93" s="57">
        <f>IF(C93="SEGUNDA-FEIRA",CONFIGURAÇÕES!$C$10,IF(C93="TERÇA-FEIRA",CONFIGURAÇÕES!$C$11,IF(C93="QUARTA-FEIRA",CONFIGURAÇÕES!$C$12,IF(C93="QUINTA-FEIRA",CONFIGURAÇÕES!$C$13,IF(C93="SEXTA-FEIRA",CONFIGURAÇÕES!$C$14,IF(C93="SÁBADO",CONFIGURAÇÕES!$C$15,0))))))</f>
        <v>0</v>
      </c>
      <c r="I93" s="85">
        <f t="shared" si="3"/>
        <v>0</v>
      </c>
      <c r="J93" s="38">
        <f t="shared" si="5"/>
        <v>0</v>
      </c>
      <c r="K93" s="38"/>
      <c r="L93" s="38"/>
    </row>
    <row r="94" spans="3:12" s="4" customFormat="1" ht="21" x14ac:dyDescent="0.25">
      <c r="C94" s="8" t="s">
        <v>6</v>
      </c>
      <c r="D94" s="11">
        <v>43921</v>
      </c>
      <c r="E94" s="47">
        <v>1</v>
      </c>
      <c r="F94" s="49"/>
      <c r="G94" s="56">
        <f t="shared" si="4"/>
        <v>60</v>
      </c>
      <c r="H94" s="57">
        <f>IF(C94="SEGUNDA-FEIRA",CONFIGURAÇÕES!$C$10,IF(C94="TERÇA-FEIRA",CONFIGURAÇÕES!$C$11,IF(C94="QUARTA-FEIRA",CONFIGURAÇÕES!$C$12,IF(C94="QUINTA-FEIRA",CONFIGURAÇÕES!$C$13,IF(C94="SEXTA-FEIRA",CONFIGURAÇÕES!$C$14,IF(C94="SÁBADO",CONFIGURAÇÕES!$C$15,0))))))</f>
        <v>0</v>
      </c>
      <c r="I94" s="85">
        <f t="shared" si="3"/>
        <v>0</v>
      </c>
      <c r="J94" s="38">
        <f t="shared" si="5"/>
        <v>0</v>
      </c>
      <c r="K94" s="38"/>
      <c r="L94" s="38"/>
    </row>
    <row r="95" spans="3:12" s="4" customFormat="1" ht="21" x14ac:dyDescent="0.25">
      <c r="C95" s="8" t="s">
        <v>0</v>
      </c>
      <c r="D95" s="11">
        <v>43922</v>
      </c>
      <c r="E95" s="47">
        <v>1</v>
      </c>
      <c r="F95" s="49"/>
      <c r="G95" s="56">
        <f t="shared" si="4"/>
        <v>61</v>
      </c>
      <c r="H95" s="57">
        <f>IF(C95="SEGUNDA-FEIRA",CONFIGURAÇÕES!$C$10,IF(C95="TERÇA-FEIRA",CONFIGURAÇÕES!$C$11,IF(C95="QUARTA-FEIRA",CONFIGURAÇÕES!$C$12,IF(C95="QUINTA-FEIRA",CONFIGURAÇÕES!$C$13,IF(C95="SEXTA-FEIRA",CONFIGURAÇÕES!$C$14,IF(C95="SÁBADO",CONFIGURAÇÕES!$C$15,0))))))</f>
        <v>0</v>
      </c>
      <c r="I95" s="85">
        <f t="shared" si="3"/>
        <v>0</v>
      </c>
      <c r="J95" s="38">
        <f t="shared" si="5"/>
        <v>0</v>
      </c>
      <c r="K95" s="38"/>
      <c r="L95" s="38"/>
    </row>
    <row r="96" spans="3:12" s="4" customFormat="1" ht="21" x14ac:dyDescent="0.25">
      <c r="C96" s="8" t="s">
        <v>1</v>
      </c>
      <c r="D96" s="11">
        <v>43923</v>
      </c>
      <c r="E96" s="47">
        <v>1</v>
      </c>
      <c r="F96" s="49"/>
      <c r="G96" s="56">
        <f t="shared" si="4"/>
        <v>62</v>
      </c>
      <c r="H96" s="57">
        <f>IF(C96="SEGUNDA-FEIRA",CONFIGURAÇÕES!$C$10,IF(C96="TERÇA-FEIRA",CONFIGURAÇÕES!$C$11,IF(C96="QUARTA-FEIRA",CONFIGURAÇÕES!$C$12,IF(C96="QUINTA-FEIRA",CONFIGURAÇÕES!$C$13,IF(C96="SEXTA-FEIRA",CONFIGURAÇÕES!$C$14,IF(C96="SÁBADO",CONFIGURAÇÕES!$C$15,0))))))</f>
        <v>0</v>
      </c>
      <c r="I96" s="85">
        <f t="shared" si="3"/>
        <v>0</v>
      </c>
      <c r="J96" s="38">
        <f t="shared" si="5"/>
        <v>0</v>
      </c>
      <c r="K96" s="38"/>
      <c r="L96" s="38"/>
    </row>
    <row r="97" spans="3:12" s="4" customFormat="1" ht="21" x14ac:dyDescent="0.25">
      <c r="C97" s="8" t="s">
        <v>2</v>
      </c>
      <c r="D97" s="11">
        <v>43924</v>
      </c>
      <c r="E97" s="47">
        <v>1</v>
      </c>
      <c r="F97" s="49"/>
      <c r="G97" s="56">
        <f t="shared" si="4"/>
        <v>63</v>
      </c>
      <c r="H97" s="57">
        <f>IF(C97="SEGUNDA-FEIRA",CONFIGURAÇÕES!$C$10,IF(C97="TERÇA-FEIRA",CONFIGURAÇÕES!$C$11,IF(C97="QUARTA-FEIRA",CONFIGURAÇÕES!$C$12,IF(C97="QUINTA-FEIRA",CONFIGURAÇÕES!$C$13,IF(C97="SEXTA-FEIRA",CONFIGURAÇÕES!$C$14,IF(C97="SÁBADO",CONFIGURAÇÕES!$C$15,0))))))</f>
        <v>0</v>
      </c>
      <c r="I97" s="85">
        <f t="shared" si="3"/>
        <v>0</v>
      </c>
      <c r="J97" s="38">
        <f t="shared" si="5"/>
        <v>0</v>
      </c>
      <c r="K97" s="38"/>
      <c r="L97" s="38"/>
    </row>
    <row r="98" spans="3:12" s="4" customFormat="1" ht="21" x14ac:dyDescent="0.25">
      <c r="C98" s="8" t="s">
        <v>3</v>
      </c>
      <c r="D98" s="11">
        <v>43925</v>
      </c>
      <c r="E98" s="47">
        <v>0</v>
      </c>
      <c r="F98" s="49"/>
      <c r="G98" s="56">
        <f t="shared" si="4"/>
        <v>64</v>
      </c>
      <c r="H98" s="57">
        <f>IF(C98="SEGUNDA-FEIRA",CONFIGURAÇÕES!$C$10,IF(C98="TERÇA-FEIRA",CONFIGURAÇÕES!$C$11,IF(C98="QUARTA-FEIRA",CONFIGURAÇÕES!$C$12,IF(C98="QUINTA-FEIRA",CONFIGURAÇÕES!$C$13,IF(C98="SEXTA-FEIRA",CONFIGURAÇÕES!$C$14,IF(C98="SÁBADO",CONFIGURAÇÕES!$C$15,0))))))</f>
        <v>0</v>
      </c>
      <c r="I98" s="85">
        <f t="shared" si="3"/>
        <v>0</v>
      </c>
      <c r="J98" s="38">
        <f t="shared" si="5"/>
        <v>0</v>
      </c>
      <c r="K98" s="38"/>
      <c r="L98" s="38"/>
    </row>
    <row r="99" spans="3:12" s="4" customFormat="1" ht="21" x14ac:dyDescent="0.25">
      <c r="C99" s="8" t="s">
        <v>4</v>
      </c>
      <c r="D99" s="11">
        <v>43926</v>
      </c>
      <c r="E99" s="47">
        <v>0</v>
      </c>
      <c r="F99" s="49"/>
      <c r="G99" s="56">
        <f t="shared" si="4"/>
        <v>64</v>
      </c>
      <c r="H99" s="57">
        <f>IF(C99="SEGUNDA-FEIRA",CONFIGURAÇÕES!$C$10,IF(C99="TERÇA-FEIRA",CONFIGURAÇÕES!$C$11,IF(C99="QUARTA-FEIRA",CONFIGURAÇÕES!$C$12,IF(C99="QUINTA-FEIRA",CONFIGURAÇÕES!$C$13,IF(C99="SEXTA-FEIRA",CONFIGURAÇÕES!$C$14,IF(C99="SÁBADO",CONFIGURAÇÕES!$C$15,0))))))</f>
        <v>0</v>
      </c>
      <c r="I99" s="85">
        <f t="shared" si="3"/>
        <v>0</v>
      </c>
      <c r="J99" s="38">
        <f t="shared" si="5"/>
        <v>0</v>
      </c>
      <c r="K99" s="38"/>
      <c r="L99" s="38"/>
    </row>
    <row r="100" spans="3:12" s="4" customFormat="1" ht="21" x14ac:dyDescent="0.25">
      <c r="C100" s="8" t="s">
        <v>5</v>
      </c>
      <c r="D100" s="11">
        <v>43927</v>
      </c>
      <c r="E100" s="47">
        <v>1</v>
      </c>
      <c r="F100" s="49"/>
      <c r="G100" s="56">
        <f t="shared" si="4"/>
        <v>64</v>
      </c>
      <c r="H100" s="57">
        <f>IF(C100="SEGUNDA-FEIRA",CONFIGURAÇÕES!$C$10,IF(C100="TERÇA-FEIRA",CONFIGURAÇÕES!$C$11,IF(C100="QUARTA-FEIRA",CONFIGURAÇÕES!$C$12,IF(C100="QUINTA-FEIRA",CONFIGURAÇÕES!$C$13,IF(C100="SEXTA-FEIRA",CONFIGURAÇÕES!$C$14,IF(C100="SÁBADO",CONFIGURAÇÕES!$C$15,0))))))</f>
        <v>0</v>
      </c>
      <c r="I100" s="85">
        <f t="shared" si="3"/>
        <v>0</v>
      </c>
      <c r="J100" s="38">
        <f t="shared" si="5"/>
        <v>0</v>
      </c>
      <c r="K100" s="38"/>
      <c r="L100" s="38"/>
    </row>
    <row r="101" spans="3:12" s="4" customFormat="1" ht="21" x14ac:dyDescent="0.25">
      <c r="C101" s="8" t="s">
        <v>6</v>
      </c>
      <c r="D101" s="11">
        <v>43928</v>
      </c>
      <c r="E101" s="47">
        <v>1</v>
      </c>
      <c r="F101" s="49"/>
      <c r="G101" s="56">
        <f t="shared" si="4"/>
        <v>65</v>
      </c>
      <c r="H101" s="57">
        <f>IF(C101="SEGUNDA-FEIRA",CONFIGURAÇÕES!$C$10,IF(C101="TERÇA-FEIRA",CONFIGURAÇÕES!$C$11,IF(C101="QUARTA-FEIRA",CONFIGURAÇÕES!$C$12,IF(C101="QUINTA-FEIRA",CONFIGURAÇÕES!$C$13,IF(C101="SEXTA-FEIRA",CONFIGURAÇÕES!$C$14,IF(C101="SÁBADO",CONFIGURAÇÕES!$C$15,0))))))</f>
        <v>0</v>
      </c>
      <c r="I101" s="85">
        <f t="shared" si="3"/>
        <v>0</v>
      </c>
      <c r="J101" s="38">
        <f t="shared" si="5"/>
        <v>0</v>
      </c>
      <c r="K101" s="38"/>
      <c r="L101" s="38"/>
    </row>
    <row r="102" spans="3:12" s="4" customFormat="1" ht="21" x14ac:dyDescent="0.25">
      <c r="C102" s="8" t="s">
        <v>0</v>
      </c>
      <c r="D102" s="11">
        <v>43929</v>
      </c>
      <c r="E102" s="47">
        <v>1</v>
      </c>
      <c r="F102" s="49"/>
      <c r="G102" s="56">
        <f t="shared" si="4"/>
        <v>66</v>
      </c>
      <c r="H102" s="57">
        <f>IF(C102="SEGUNDA-FEIRA",CONFIGURAÇÕES!$C$10,IF(C102="TERÇA-FEIRA",CONFIGURAÇÕES!$C$11,IF(C102="QUARTA-FEIRA",CONFIGURAÇÕES!$C$12,IF(C102="QUINTA-FEIRA",CONFIGURAÇÕES!$C$13,IF(C102="SEXTA-FEIRA",CONFIGURAÇÕES!$C$14,IF(C102="SÁBADO",CONFIGURAÇÕES!$C$15,0))))))</f>
        <v>0</v>
      </c>
      <c r="I102" s="85">
        <f t="shared" si="3"/>
        <v>0</v>
      </c>
      <c r="J102" s="38">
        <f t="shared" si="5"/>
        <v>0</v>
      </c>
      <c r="K102" s="38"/>
      <c r="L102" s="38"/>
    </row>
    <row r="103" spans="3:12" s="4" customFormat="1" ht="21" x14ac:dyDescent="0.25">
      <c r="C103" s="8" t="s">
        <v>1</v>
      </c>
      <c r="D103" s="11">
        <v>43930</v>
      </c>
      <c r="E103" s="47">
        <v>1</v>
      </c>
      <c r="F103" s="49"/>
      <c r="G103" s="56">
        <f t="shared" si="4"/>
        <v>67</v>
      </c>
      <c r="H103" s="57">
        <f>IF(C103="SEGUNDA-FEIRA",CONFIGURAÇÕES!$C$10,IF(C103="TERÇA-FEIRA",CONFIGURAÇÕES!$C$11,IF(C103="QUARTA-FEIRA",CONFIGURAÇÕES!$C$12,IF(C103="QUINTA-FEIRA",CONFIGURAÇÕES!$C$13,IF(C103="SEXTA-FEIRA",CONFIGURAÇÕES!$C$14,IF(C103="SÁBADO",CONFIGURAÇÕES!$C$15,0))))))</f>
        <v>0</v>
      </c>
      <c r="I103" s="85">
        <f t="shared" si="3"/>
        <v>0</v>
      </c>
      <c r="J103" s="38">
        <f t="shared" si="5"/>
        <v>0</v>
      </c>
      <c r="K103" s="38"/>
      <c r="L103" s="38"/>
    </row>
    <row r="104" spans="3:12" s="4" customFormat="1" ht="21" x14ac:dyDescent="0.25">
      <c r="C104" s="8" t="s">
        <v>2</v>
      </c>
      <c r="D104" s="11">
        <v>43931</v>
      </c>
      <c r="E104" s="47">
        <v>0</v>
      </c>
      <c r="F104" s="48" t="s">
        <v>13</v>
      </c>
      <c r="G104" s="56">
        <f t="shared" si="4"/>
        <v>68</v>
      </c>
      <c r="H104" s="57">
        <f>IF(C104="SEGUNDA-FEIRA",CONFIGURAÇÕES!$C$10,IF(C104="TERÇA-FEIRA",CONFIGURAÇÕES!$C$11,IF(C104="QUARTA-FEIRA",CONFIGURAÇÕES!$C$12,IF(C104="QUINTA-FEIRA",CONFIGURAÇÕES!$C$13,IF(C104="SEXTA-FEIRA",CONFIGURAÇÕES!$C$14,IF(C104="SÁBADO",CONFIGURAÇÕES!$C$15,0))))))</f>
        <v>0</v>
      </c>
      <c r="I104" s="85">
        <f t="shared" si="3"/>
        <v>0</v>
      </c>
      <c r="J104" s="38">
        <f t="shared" si="5"/>
        <v>0</v>
      </c>
      <c r="K104" s="38"/>
      <c r="L104" s="38"/>
    </row>
    <row r="105" spans="3:12" s="4" customFormat="1" ht="21" x14ac:dyDescent="0.25">
      <c r="C105" s="8" t="s">
        <v>3</v>
      </c>
      <c r="D105" s="11">
        <v>43932</v>
      </c>
      <c r="E105" s="47">
        <v>0</v>
      </c>
      <c r="F105" s="49"/>
      <c r="G105" s="56">
        <f t="shared" si="4"/>
        <v>68</v>
      </c>
      <c r="H105" s="57">
        <f>IF(C105="SEGUNDA-FEIRA",CONFIGURAÇÕES!$C$10,IF(C105="TERÇA-FEIRA",CONFIGURAÇÕES!$C$11,IF(C105="QUARTA-FEIRA",CONFIGURAÇÕES!$C$12,IF(C105="QUINTA-FEIRA",CONFIGURAÇÕES!$C$13,IF(C105="SEXTA-FEIRA",CONFIGURAÇÕES!$C$14,IF(C105="SÁBADO",CONFIGURAÇÕES!$C$15,0))))))</f>
        <v>0</v>
      </c>
      <c r="I105" s="85">
        <f t="shared" si="3"/>
        <v>0</v>
      </c>
      <c r="J105" s="38">
        <f t="shared" si="5"/>
        <v>0</v>
      </c>
      <c r="K105" s="38"/>
      <c r="L105" s="38"/>
    </row>
    <row r="106" spans="3:12" s="4" customFormat="1" ht="21" x14ac:dyDescent="0.25">
      <c r="C106" s="8" t="s">
        <v>4</v>
      </c>
      <c r="D106" s="11">
        <v>43933</v>
      </c>
      <c r="E106" s="47">
        <v>0</v>
      </c>
      <c r="F106" s="49"/>
      <c r="G106" s="56">
        <f t="shared" si="4"/>
        <v>68</v>
      </c>
      <c r="H106" s="57">
        <f>IF(C106="SEGUNDA-FEIRA",CONFIGURAÇÕES!$C$10,IF(C106="TERÇA-FEIRA",CONFIGURAÇÕES!$C$11,IF(C106="QUARTA-FEIRA",CONFIGURAÇÕES!$C$12,IF(C106="QUINTA-FEIRA",CONFIGURAÇÕES!$C$13,IF(C106="SEXTA-FEIRA",CONFIGURAÇÕES!$C$14,IF(C106="SÁBADO",CONFIGURAÇÕES!$C$15,0))))))</f>
        <v>0</v>
      </c>
      <c r="I106" s="85">
        <f t="shared" si="3"/>
        <v>0</v>
      </c>
      <c r="J106" s="38">
        <f t="shared" si="5"/>
        <v>0</v>
      </c>
      <c r="K106" s="38"/>
      <c r="L106" s="38"/>
    </row>
    <row r="107" spans="3:12" s="4" customFormat="1" ht="21" x14ac:dyDescent="0.25">
      <c r="C107" s="8" t="s">
        <v>5</v>
      </c>
      <c r="D107" s="11">
        <v>43934</v>
      </c>
      <c r="E107" s="47">
        <v>1</v>
      </c>
      <c r="F107" s="49"/>
      <c r="G107" s="56">
        <f t="shared" si="4"/>
        <v>68</v>
      </c>
      <c r="H107" s="57">
        <f>IF(C107="SEGUNDA-FEIRA",CONFIGURAÇÕES!$C$10,IF(C107="TERÇA-FEIRA",CONFIGURAÇÕES!$C$11,IF(C107="QUARTA-FEIRA",CONFIGURAÇÕES!$C$12,IF(C107="QUINTA-FEIRA",CONFIGURAÇÕES!$C$13,IF(C107="SEXTA-FEIRA",CONFIGURAÇÕES!$C$14,IF(C107="SÁBADO",CONFIGURAÇÕES!$C$15,0))))))</f>
        <v>0</v>
      </c>
      <c r="I107" s="85">
        <f t="shared" si="3"/>
        <v>0</v>
      </c>
      <c r="J107" s="38">
        <f t="shared" si="5"/>
        <v>0</v>
      </c>
      <c r="K107" s="38"/>
      <c r="L107" s="38"/>
    </row>
    <row r="108" spans="3:12" s="4" customFormat="1" ht="21" x14ac:dyDescent="0.25">
      <c r="C108" s="8" t="s">
        <v>6</v>
      </c>
      <c r="D108" s="11">
        <v>43935</v>
      </c>
      <c r="E108" s="47">
        <v>1</v>
      </c>
      <c r="F108" s="49"/>
      <c r="G108" s="56">
        <f t="shared" si="4"/>
        <v>69</v>
      </c>
      <c r="H108" s="57">
        <f>IF(C108="SEGUNDA-FEIRA",CONFIGURAÇÕES!$C$10,IF(C108="TERÇA-FEIRA",CONFIGURAÇÕES!$C$11,IF(C108="QUARTA-FEIRA",CONFIGURAÇÕES!$C$12,IF(C108="QUINTA-FEIRA",CONFIGURAÇÕES!$C$13,IF(C108="SEXTA-FEIRA",CONFIGURAÇÕES!$C$14,IF(C108="SÁBADO",CONFIGURAÇÕES!$C$15,0))))))</f>
        <v>0</v>
      </c>
      <c r="I108" s="85">
        <f t="shared" si="3"/>
        <v>0</v>
      </c>
      <c r="J108" s="38">
        <f t="shared" si="5"/>
        <v>0</v>
      </c>
      <c r="K108" s="38"/>
      <c r="L108" s="38"/>
    </row>
    <row r="109" spans="3:12" s="4" customFormat="1" ht="21" x14ac:dyDescent="0.25">
      <c r="C109" s="8" t="s">
        <v>0</v>
      </c>
      <c r="D109" s="11">
        <v>43936</v>
      </c>
      <c r="E109" s="47">
        <v>1</v>
      </c>
      <c r="F109" s="49"/>
      <c r="G109" s="56">
        <f t="shared" si="4"/>
        <v>70</v>
      </c>
      <c r="H109" s="57">
        <f>IF(C109="SEGUNDA-FEIRA",CONFIGURAÇÕES!$C$10,IF(C109="TERÇA-FEIRA",CONFIGURAÇÕES!$C$11,IF(C109="QUARTA-FEIRA",CONFIGURAÇÕES!$C$12,IF(C109="QUINTA-FEIRA",CONFIGURAÇÕES!$C$13,IF(C109="SEXTA-FEIRA",CONFIGURAÇÕES!$C$14,IF(C109="SÁBADO",CONFIGURAÇÕES!$C$15,0))))))</f>
        <v>0</v>
      </c>
      <c r="I109" s="85">
        <f t="shared" si="3"/>
        <v>0</v>
      </c>
      <c r="J109" s="38">
        <f t="shared" si="5"/>
        <v>0</v>
      </c>
      <c r="K109" s="38"/>
      <c r="L109" s="38"/>
    </row>
    <row r="110" spans="3:12" s="4" customFormat="1" ht="21" x14ac:dyDescent="0.25">
      <c r="C110" s="8" t="s">
        <v>1</v>
      </c>
      <c r="D110" s="11">
        <v>43937</v>
      </c>
      <c r="E110" s="47">
        <v>1</v>
      </c>
      <c r="F110" s="49"/>
      <c r="G110" s="56">
        <f t="shared" si="4"/>
        <v>71</v>
      </c>
      <c r="H110" s="57">
        <f>IF(C110="SEGUNDA-FEIRA",CONFIGURAÇÕES!$C$10,IF(C110="TERÇA-FEIRA",CONFIGURAÇÕES!$C$11,IF(C110="QUARTA-FEIRA",CONFIGURAÇÕES!$C$12,IF(C110="QUINTA-FEIRA",CONFIGURAÇÕES!$C$13,IF(C110="SEXTA-FEIRA",CONFIGURAÇÕES!$C$14,IF(C110="SÁBADO",CONFIGURAÇÕES!$C$15,0))))))</f>
        <v>0</v>
      </c>
      <c r="I110" s="85">
        <f t="shared" si="3"/>
        <v>0</v>
      </c>
      <c r="J110" s="38">
        <f t="shared" si="5"/>
        <v>0</v>
      </c>
      <c r="K110" s="38"/>
      <c r="L110" s="38"/>
    </row>
    <row r="111" spans="3:12" s="4" customFormat="1" ht="21" x14ac:dyDescent="0.25">
      <c r="C111" s="8" t="s">
        <v>2</v>
      </c>
      <c r="D111" s="11">
        <v>43938</v>
      </c>
      <c r="E111" s="47">
        <v>1</v>
      </c>
      <c r="F111" s="49"/>
      <c r="G111" s="56">
        <f t="shared" si="4"/>
        <v>72</v>
      </c>
      <c r="H111" s="57">
        <f>IF(C111="SEGUNDA-FEIRA",CONFIGURAÇÕES!$C$10,IF(C111="TERÇA-FEIRA",CONFIGURAÇÕES!$C$11,IF(C111="QUARTA-FEIRA",CONFIGURAÇÕES!$C$12,IF(C111="QUINTA-FEIRA",CONFIGURAÇÕES!$C$13,IF(C111="SEXTA-FEIRA",CONFIGURAÇÕES!$C$14,IF(C111="SÁBADO",CONFIGURAÇÕES!$C$15,0))))))</f>
        <v>0</v>
      </c>
      <c r="I111" s="85">
        <f t="shared" si="3"/>
        <v>0</v>
      </c>
      <c r="J111" s="38">
        <f t="shared" si="5"/>
        <v>0</v>
      </c>
      <c r="K111" s="38"/>
      <c r="L111" s="38"/>
    </row>
    <row r="112" spans="3:12" s="4" customFormat="1" ht="21" x14ac:dyDescent="0.25">
      <c r="C112" s="8" t="s">
        <v>3</v>
      </c>
      <c r="D112" s="11">
        <v>43939</v>
      </c>
      <c r="E112" s="47">
        <v>0</v>
      </c>
      <c r="F112" s="49"/>
      <c r="G112" s="56">
        <f t="shared" si="4"/>
        <v>73</v>
      </c>
      <c r="H112" s="57">
        <f>IF(C112="SEGUNDA-FEIRA",CONFIGURAÇÕES!$C$10,IF(C112="TERÇA-FEIRA",CONFIGURAÇÕES!$C$11,IF(C112="QUARTA-FEIRA",CONFIGURAÇÕES!$C$12,IF(C112="QUINTA-FEIRA",CONFIGURAÇÕES!$C$13,IF(C112="SEXTA-FEIRA",CONFIGURAÇÕES!$C$14,IF(C112="SÁBADO",CONFIGURAÇÕES!$C$15,0))))))</f>
        <v>0</v>
      </c>
      <c r="I112" s="85">
        <f t="shared" si="3"/>
        <v>0</v>
      </c>
      <c r="J112" s="38">
        <f t="shared" si="5"/>
        <v>0</v>
      </c>
      <c r="K112" s="38"/>
      <c r="L112" s="38"/>
    </row>
    <row r="113" spans="3:12" s="4" customFormat="1" ht="21" x14ac:dyDescent="0.25">
      <c r="C113" s="8" t="s">
        <v>4</v>
      </c>
      <c r="D113" s="11">
        <v>43940</v>
      </c>
      <c r="E113" s="47">
        <v>0</v>
      </c>
      <c r="F113" s="49"/>
      <c r="G113" s="56">
        <f t="shared" si="4"/>
        <v>73</v>
      </c>
      <c r="H113" s="57">
        <f>IF(C113="SEGUNDA-FEIRA",CONFIGURAÇÕES!$C$10,IF(C113="TERÇA-FEIRA",CONFIGURAÇÕES!$C$11,IF(C113="QUARTA-FEIRA",CONFIGURAÇÕES!$C$12,IF(C113="QUINTA-FEIRA",CONFIGURAÇÕES!$C$13,IF(C113="SEXTA-FEIRA",CONFIGURAÇÕES!$C$14,IF(C113="SÁBADO",CONFIGURAÇÕES!$C$15,0))))))</f>
        <v>0</v>
      </c>
      <c r="I113" s="85">
        <f t="shared" si="3"/>
        <v>0</v>
      </c>
      <c r="J113" s="38">
        <f t="shared" si="5"/>
        <v>0</v>
      </c>
      <c r="K113" s="38"/>
      <c r="L113" s="38"/>
    </row>
    <row r="114" spans="3:12" s="4" customFormat="1" ht="21" x14ac:dyDescent="0.25">
      <c r="C114" s="8" t="s">
        <v>5</v>
      </c>
      <c r="D114" s="11">
        <v>43941</v>
      </c>
      <c r="E114" s="47">
        <v>0</v>
      </c>
      <c r="F114" s="49" t="s">
        <v>14</v>
      </c>
      <c r="G114" s="56">
        <f t="shared" si="4"/>
        <v>73</v>
      </c>
      <c r="H114" s="57">
        <f>IF(C114="SEGUNDA-FEIRA",CONFIGURAÇÕES!$C$10,IF(C114="TERÇA-FEIRA",CONFIGURAÇÕES!$C$11,IF(C114="QUARTA-FEIRA",CONFIGURAÇÕES!$C$12,IF(C114="QUINTA-FEIRA",CONFIGURAÇÕES!$C$13,IF(C114="SEXTA-FEIRA",CONFIGURAÇÕES!$C$14,IF(C114="SÁBADO",CONFIGURAÇÕES!$C$15,0))))))</f>
        <v>0</v>
      </c>
      <c r="I114" s="85">
        <f t="shared" si="3"/>
        <v>0</v>
      </c>
      <c r="J114" s="38">
        <f t="shared" si="5"/>
        <v>0</v>
      </c>
      <c r="K114" s="38"/>
      <c r="L114" s="38"/>
    </row>
    <row r="115" spans="3:12" s="4" customFormat="1" ht="21" x14ac:dyDescent="0.25">
      <c r="C115" s="8" t="s">
        <v>6</v>
      </c>
      <c r="D115" s="11">
        <v>43942</v>
      </c>
      <c r="E115" s="47">
        <v>0</v>
      </c>
      <c r="F115" s="49" t="s">
        <v>15</v>
      </c>
      <c r="G115" s="56">
        <f t="shared" si="4"/>
        <v>73</v>
      </c>
      <c r="H115" s="57">
        <f>IF(C115="SEGUNDA-FEIRA",CONFIGURAÇÕES!$C$10,IF(C115="TERÇA-FEIRA",CONFIGURAÇÕES!$C$11,IF(C115="QUARTA-FEIRA",CONFIGURAÇÕES!$C$12,IF(C115="QUINTA-FEIRA",CONFIGURAÇÕES!$C$13,IF(C115="SEXTA-FEIRA",CONFIGURAÇÕES!$C$14,IF(C115="SÁBADO",CONFIGURAÇÕES!$C$15,0))))))</f>
        <v>0</v>
      </c>
      <c r="I115" s="85">
        <f t="shared" si="3"/>
        <v>0</v>
      </c>
      <c r="J115" s="38">
        <f t="shared" si="5"/>
        <v>0</v>
      </c>
      <c r="K115" s="38"/>
      <c r="L115" s="38"/>
    </row>
    <row r="116" spans="3:12" s="4" customFormat="1" ht="21" x14ac:dyDescent="0.25">
      <c r="C116" s="8" t="s">
        <v>0</v>
      </c>
      <c r="D116" s="11">
        <v>43943</v>
      </c>
      <c r="E116" s="47">
        <v>1</v>
      </c>
      <c r="F116" s="49"/>
      <c r="G116" s="56">
        <f t="shared" si="4"/>
        <v>73</v>
      </c>
      <c r="H116" s="57">
        <f>IF(C116="SEGUNDA-FEIRA",CONFIGURAÇÕES!$C$10,IF(C116="TERÇA-FEIRA",CONFIGURAÇÕES!$C$11,IF(C116="QUARTA-FEIRA",CONFIGURAÇÕES!$C$12,IF(C116="QUINTA-FEIRA",CONFIGURAÇÕES!$C$13,IF(C116="SEXTA-FEIRA",CONFIGURAÇÕES!$C$14,IF(C116="SÁBADO",CONFIGURAÇÕES!$C$15,0))))))</f>
        <v>0</v>
      </c>
      <c r="I116" s="85">
        <f t="shared" si="3"/>
        <v>0</v>
      </c>
      <c r="J116" s="38">
        <f t="shared" si="5"/>
        <v>0</v>
      </c>
      <c r="K116" s="38"/>
      <c r="L116" s="38"/>
    </row>
    <row r="117" spans="3:12" s="4" customFormat="1" ht="21" x14ac:dyDescent="0.25">
      <c r="C117" s="8" t="s">
        <v>1</v>
      </c>
      <c r="D117" s="11">
        <v>43944</v>
      </c>
      <c r="E117" s="47">
        <v>1</v>
      </c>
      <c r="F117" s="49"/>
      <c r="G117" s="56">
        <f t="shared" si="4"/>
        <v>74</v>
      </c>
      <c r="H117" s="57">
        <f>IF(C117="SEGUNDA-FEIRA",CONFIGURAÇÕES!$C$10,IF(C117="TERÇA-FEIRA",CONFIGURAÇÕES!$C$11,IF(C117="QUARTA-FEIRA",CONFIGURAÇÕES!$C$12,IF(C117="QUINTA-FEIRA",CONFIGURAÇÕES!$C$13,IF(C117="SEXTA-FEIRA",CONFIGURAÇÕES!$C$14,IF(C117="SÁBADO",CONFIGURAÇÕES!$C$15,0))))))</f>
        <v>0</v>
      </c>
      <c r="I117" s="85">
        <f t="shared" si="3"/>
        <v>0</v>
      </c>
      <c r="J117" s="38">
        <f t="shared" si="5"/>
        <v>0</v>
      </c>
      <c r="K117" s="38"/>
      <c r="L117" s="38"/>
    </row>
    <row r="118" spans="3:12" s="4" customFormat="1" ht="21" x14ac:dyDescent="0.25">
      <c r="C118" s="8" t="s">
        <v>2</v>
      </c>
      <c r="D118" s="11">
        <v>43945</v>
      </c>
      <c r="E118" s="47">
        <v>1</v>
      </c>
      <c r="F118" s="49"/>
      <c r="G118" s="56">
        <f t="shared" si="4"/>
        <v>75</v>
      </c>
      <c r="H118" s="57">
        <f>IF(C118="SEGUNDA-FEIRA",CONFIGURAÇÕES!$C$10,IF(C118="TERÇA-FEIRA",CONFIGURAÇÕES!$C$11,IF(C118="QUARTA-FEIRA",CONFIGURAÇÕES!$C$12,IF(C118="QUINTA-FEIRA",CONFIGURAÇÕES!$C$13,IF(C118="SEXTA-FEIRA",CONFIGURAÇÕES!$C$14,IF(C118="SÁBADO",CONFIGURAÇÕES!$C$15,0))))))</f>
        <v>0</v>
      </c>
      <c r="I118" s="85">
        <f t="shared" si="3"/>
        <v>0</v>
      </c>
      <c r="J118" s="38">
        <f t="shared" si="5"/>
        <v>0</v>
      </c>
      <c r="K118" s="38"/>
      <c r="L118" s="38"/>
    </row>
    <row r="119" spans="3:12" s="4" customFormat="1" ht="21" x14ac:dyDescent="0.25">
      <c r="C119" s="8" t="s">
        <v>3</v>
      </c>
      <c r="D119" s="11">
        <v>43946</v>
      </c>
      <c r="E119" s="47">
        <v>0</v>
      </c>
      <c r="F119" s="49"/>
      <c r="G119" s="56">
        <f t="shared" si="4"/>
        <v>76</v>
      </c>
      <c r="H119" s="57">
        <f>IF(C119="SEGUNDA-FEIRA",CONFIGURAÇÕES!$C$10,IF(C119="TERÇA-FEIRA",CONFIGURAÇÕES!$C$11,IF(C119="QUARTA-FEIRA",CONFIGURAÇÕES!$C$12,IF(C119="QUINTA-FEIRA",CONFIGURAÇÕES!$C$13,IF(C119="SEXTA-FEIRA",CONFIGURAÇÕES!$C$14,IF(C119="SÁBADO",CONFIGURAÇÕES!$C$15,0))))))</f>
        <v>0</v>
      </c>
      <c r="I119" s="85">
        <f t="shared" si="3"/>
        <v>0</v>
      </c>
      <c r="J119" s="38">
        <f t="shared" si="5"/>
        <v>0</v>
      </c>
      <c r="K119" s="38"/>
      <c r="L119" s="38"/>
    </row>
    <row r="120" spans="3:12" s="4" customFormat="1" ht="21" x14ac:dyDescent="0.25">
      <c r="C120" s="8" t="s">
        <v>4</v>
      </c>
      <c r="D120" s="11">
        <v>43947</v>
      </c>
      <c r="E120" s="47">
        <v>0</v>
      </c>
      <c r="F120" s="49"/>
      <c r="G120" s="56">
        <f t="shared" si="4"/>
        <v>76</v>
      </c>
      <c r="H120" s="57">
        <f>IF(C120="SEGUNDA-FEIRA",CONFIGURAÇÕES!$C$10,IF(C120="TERÇA-FEIRA",CONFIGURAÇÕES!$C$11,IF(C120="QUARTA-FEIRA",CONFIGURAÇÕES!$C$12,IF(C120="QUINTA-FEIRA",CONFIGURAÇÕES!$C$13,IF(C120="SEXTA-FEIRA",CONFIGURAÇÕES!$C$14,IF(C120="SÁBADO",CONFIGURAÇÕES!$C$15,0))))))</f>
        <v>0</v>
      </c>
      <c r="I120" s="85">
        <f t="shared" si="3"/>
        <v>0</v>
      </c>
      <c r="J120" s="38">
        <f t="shared" si="5"/>
        <v>0</v>
      </c>
      <c r="K120" s="38"/>
      <c r="L120" s="38"/>
    </row>
    <row r="121" spans="3:12" s="4" customFormat="1" ht="21" x14ac:dyDescent="0.25">
      <c r="C121" s="8" t="s">
        <v>5</v>
      </c>
      <c r="D121" s="11">
        <v>43948</v>
      </c>
      <c r="E121" s="47">
        <v>1</v>
      </c>
      <c r="F121" s="49"/>
      <c r="G121" s="56">
        <f t="shared" si="4"/>
        <v>76</v>
      </c>
      <c r="H121" s="57">
        <f>IF(C121="SEGUNDA-FEIRA",CONFIGURAÇÕES!$C$10,IF(C121="TERÇA-FEIRA",CONFIGURAÇÕES!$C$11,IF(C121="QUARTA-FEIRA",CONFIGURAÇÕES!$C$12,IF(C121="QUINTA-FEIRA",CONFIGURAÇÕES!$C$13,IF(C121="SEXTA-FEIRA",CONFIGURAÇÕES!$C$14,IF(C121="SÁBADO",CONFIGURAÇÕES!$C$15,0))))))</f>
        <v>0</v>
      </c>
      <c r="I121" s="85">
        <f t="shared" si="3"/>
        <v>0</v>
      </c>
      <c r="J121" s="38">
        <f t="shared" si="5"/>
        <v>0</v>
      </c>
      <c r="K121" s="38"/>
      <c r="L121" s="38"/>
    </row>
    <row r="122" spans="3:12" s="4" customFormat="1" ht="21" x14ac:dyDescent="0.25">
      <c r="C122" s="8" t="s">
        <v>6</v>
      </c>
      <c r="D122" s="11">
        <v>43949</v>
      </c>
      <c r="E122" s="47">
        <v>1</v>
      </c>
      <c r="F122" s="49"/>
      <c r="G122" s="56">
        <f t="shared" si="4"/>
        <v>77</v>
      </c>
      <c r="H122" s="57">
        <f>IF(C122="SEGUNDA-FEIRA",CONFIGURAÇÕES!$C$10,IF(C122="TERÇA-FEIRA",CONFIGURAÇÕES!$C$11,IF(C122="QUARTA-FEIRA",CONFIGURAÇÕES!$C$12,IF(C122="QUINTA-FEIRA",CONFIGURAÇÕES!$C$13,IF(C122="SEXTA-FEIRA",CONFIGURAÇÕES!$C$14,IF(C122="SÁBADO",CONFIGURAÇÕES!$C$15,0))))))</f>
        <v>0</v>
      </c>
      <c r="I122" s="85">
        <f t="shared" si="3"/>
        <v>0</v>
      </c>
      <c r="J122" s="38">
        <f t="shared" si="5"/>
        <v>0</v>
      </c>
      <c r="K122" s="38"/>
      <c r="L122" s="38"/>
    </row>
    <row r="123" spans="3:12" s="4" customFormat="1" ht="21" x14ac:dyDescent="0.25">
      <c r="C123" s="8" t="s">
        <v>0</v>
      </c>
      <c r="D123" s="11">
        <v>43950</v>
      </c>
      <c r="E123" s="47">
        <v>1</v>
      </c>
      <c r="F123" s="49"/>
      <c r="G123" s="56">
        <f t="shared" si="4"/>
        <v>78</v>
      </c>
      <c r="H123" s="57">
        <f>IF(C123="SEGUNDA-FEIRA",CONFIGURAÇÕES!$C$10,IF(C123="TERÇA-FEIRA",CONFIGURAÇÕES!$C$11,IF(C123="QUARTA-FEIRA",CONFIGURAÇÕES!$C$12,IF(C123="QUINTA-FEIRA",CONFIGURAÇÕES!$C$13,IF(C123="SEXTA-FEIRA",CONFIGURAÇÕES!$C$14,IF(C123="SÁBADO",CONFIGURAÇÕES!$C$15,0))))))</f>
        <v>0</v>
      </c>
      <c r="I123" s="85">
        <f t="shared" si="3"/>
        <v>0</v>
      </c>
      <c r="J123" s="38">
        <f t="shared" si="5"/>
        <v>0</v>
      </c>
      <c r="K123" s="38"/>
      <c r="L123" s="38"/>
    </row>
    <row r="124" spans="3:12" s="4" customFormat="1" ht="21" x14ac:dyDescent="0.25">
      <c r="C124" s="8" t="s">
        <v>1</v>
      </c>
      <c r="D124" s="11">
        <v>43951</v>
      </c>
      <c r="E124" s="47">
        <v>1</v>
      </c>
      <c r="F124" s="49"/>
      <c r="G124" s="56">
        <f t="shared" si="4"/>
        <v>79</v>
      </c>
      <c r="H124" s="57">
        <f>IF(C124="SEGUNDA-FEIRA",CONFIGURAÇÕES!$C$10,IF(C124="TERÇA-FEIRA",CONFIGURAÇÕES!$C$11,IF(C124="QUARTA-FEIRA",CONFIGURAÇÕES!$C$12,IF(C124="QUINTA-FEIRA",CONFIGURAÇÕES!$C$13,IF(C124="SEXTA-FEIRA",CONFIGURAÇÕES!$C$14,IF(C124="SÁBADO",CONFIGURAÇÕES!$C$15,0))))))</f>
        <v>0</v>
      </c>
      <c r="I124" s="85">
        <f t="shared" si="3"/>
        <v>0</v>
      </c>
      <c r="J124" s="38">
        <f t="shared" si="5"/>
        <v>0</v>
      </c>
      <c r="K124" s="38"/>
      <c r="L124" s="38"/>
    </row>
    <row r="125" spans="3:12" s="4" customFormat="1" ht="21" x14ac:dyDescent="0.25">
      <c r="C125" s="8" t="s">
        <v>2</v>
      </c>
      <c r="D125" s="11">
        <v>43952</v>
      </c>
      <c r="E125" s="47">
        <v>0</v>
      </c>
      <c r="F125" s="49" t="s">
        <v>16</v>
      </c>
      <c r="G125" s="56">
        <f t="shared" si="4"/>
        <v>80</v>
      </c>
      <c r="H125" s="57">
        <f>IF(C125="SEGUNDA-FEIRA",CONFIGURAÇÕES!$C$10,IF(C125="TERÇA-FEIRA",CONFIGURAÇÕES!$C$11,IF(C125="QUARTA-FEIRA",CONFIGURAÇÕES!$C$12,IF(C125="QUINTA-FEIRA",CONFIGURAÇÕES!$C$13,IF(C125="SEXTA-FEIRA",CONFIGURAÇÕES!$C$14,IF(C125="SÁBADO",CONFIGURAÇÕES!$C$15,0))))))</f>
        <v>0</v>
      </c>
      <c r="I125" s="85">
        <f t="shared" si="3"/>
        <v>0</v>
      </c>
      <c r="J125" s="38">
        <f t="shared" si="5"/>
        <v>0</v>
      </c>
      <c r="K125" s="38"/>
      <c r="L125" s="38"/>
    </row>
    <row r="126" spans="3:12" s="4" customFormat="1" ht="21" x14ac:dyDescent="0.25">
      <c r="C126" s="8" t="s">
        <v>3</v>
      </c>
      <c r="D126" s="11">
        <v>43953</v>
      </c>
      <c r="E126" s="47">
        <v>0</v>
      </c>
      <c r="F126" s="49"/>
      <c r="G126" s="56">
        <f t="shared" si="4"/>
        <v>80</v>
      </c>
      <c r="H126" s="57">
        <f>IF(C126="SEGUNDA-FEIRA",CONFIGURAÇÕES!$C$10,IF(C126="TERÇA-FEIRA",CONFIGURAÇÕES!$C$11,IF(C126="QUARTA-FEIRA",CONFIGURAÇÕES!$C$12,IF(C126="QUINTA-FEIRA",CONFIGURAÇÕES!$C$13,IF(C126="SEXTA-FEIRA",CONFIGURAÇÕES!$C$14,IF(C126="SÁBADO",CONFIGURAÇÕES!$C$15,0))))))</f>
        <v>0</v>
      </c>
      <c r="I126" s="85">
        <f t="shared" si="3"/>
        <v>0</v>
      </c>
      <c r="J126" s="38">
        <f t="shared" si="5"/>
        <v>0</v>
      </c>
      <c r="K126" s="38"/>
      <c r="L126" s="38"/>
    </row>
    <row r="127" spans="3:12" s="4" customFormat="1" ht="21" x14ac:dyDescent="0.25">
      <c r="C127" s="8" t="s">
        <v>4</v>
      </c>
      <c r="D127" s="11">
        <v>43954</v>
      </c>
      <c r="E127" s="47">
        <v>0</v>
      </c>
      <c r="F127" s="49"/>
      <c r="G127" s="56">
        <f t="shared" si="4"/>
        <v>80</v>
      </c>
      <c r="H127" s="57">
        <f>IF(C127="SEGUNDA-FEIRA",CONFIGURAÇÕES!$C$10,IF(C127="TERÇA-FEIRA",CONFIGURAÇÕES!$C$11,IF(C127="QUARTA-FEIRA",CONFIGURAÇÕES!$C$12,IF(C127="QUINTA-FEIRA",CONFIGURAÇÕES!$C$13,IF(C127="SEXTA-FEIRA",CONFIGURAÇÕES!$C$14,IF(C127="SÁBADO",CONFIGURAÇÕES!$C$15,0))))))</f>
        <v>0</v>
      </c>
      <c r="I127" s="85">
        <f t="shared" si="3"/>
        <v>0</v>
      </c>
      <c r="J127" s="38">
        <f t="shared" si="5"/>
        <v>0</v>
      </c>
      <c r="K127" s="38"/>
      <c r="L127" s="38"/>
    </row>
    <row r="128" spans="3:12" s="4" customFormat="1" ht="21" x14ac:dyDescent="0.25">
      <c r="C128" s="8" t="s">
        <v>5</v>
      </c>
      <c r="D128" s="11">
        <v>43955</v>
      </c>
      <c r="E128" s="47">
        <v>1</v>
      </c>
      <c r="F128" s="49"/>
      <c r="G128" s="56">
        <f t="shared" si="4"/>
        <v>80</v>
      </c>
      <c r="H128" s="57">
        <f>IF(C128="SEGUNDA-FEIRA",CONFIGURAÇÕES!$C$10,IF(C128="TERÇA-FEIRA",CONFIGURAÇÕES!$C$11,IF(C128="QUARTA-FEIRA",CONFIGURAÇÕES!$C$12,IF(C128="QUINTA-FEIRA",CONFIGURAÇÕES!$C$13,IF(C128="SEXTA-FEIRA",CONFIGURAÇÕES!$C$14,IF(C128="SÁBADO",CONFIGURAÇÕES!$C$15,0))))))</f>
        <v>0</v>
      </c>
      <c r="I128" s="85">
        <f t="shared" si="3"/>
        <v>0</v>
      </c>
      <c r="J128" s="38">
        <f t="shared" si="5"/>
        <v>0</v>
      </c>
      <c r="K128" s="38"/>
      <c r="L128" s="38"/>
    </row>
    <row r="129" spans="3:12" s="4" customFormat="1" ht="21" x14ac:dyDescent="0.25">
      <c r="C129" s="8" t="s">
        <v>6</v>
      </c>
      <c r="D129" s="11">
        <v>43956</v>
      </c>
      <c r="E129" s="47">
        <v>1</v>
      </c>
      <c r="F129" s="49"/>
      <c r="G129" s="56">
        <f t="shared" si="4"/>
        <v>81</v>
      </c>
      <c r="H129" s="57">
        <f>IF(C129="SEGUNDA-FEIRA",CONFIGURAÇÕES!$C$10,IF(C129="TERÇA-FEIRA",CONFIGURAÇÕES!$C$11,IF(C129="QUARTA-FEIRA",CONFIGURAÇÕES!$C$12,IF(C129="QUINTA-FEIRA",CONFIGURAÇÕES!$C$13,IF(C129="SEXTA-FEIRA",CONFIGURAÇÕES!$C$14,IF(C129="SÁBADO",CONFIGURAÇÕES!$C$15,0))))))</f>
        <v>0</v>
      </c>
      <c r="I129" s="85">
        <f t="shared" si="3"/>
        <v>0</v>
      </c>
      <c r="J129" s="38">
        <f t="shared" si="5"/>
        <v>0</v>
      </c>
      <c r="K129" s="38"/>
      <c r="L129" s="38"/>
    </row>
    <row r="130" spans="3:12" s="4" customFormat="1" ht="21" x14ac:dyDescent="0.25">
      <c r="C130" s="8" t="s">
        <v>0</v>
      </c>
      <c r="D130" s="11">
        <v>43957</v>
      </c>
      <c r="E130" s="47">
        <v>1</v>
      </c>
      <c r="F130" s="49"/>
      <c r="G130" s="56">
        <f t="shared" si="4"/>
        <v>82</v>
      </c>
      <c r="H130" s="57">
        <f>IF(C130="SEGUNDA-FEIRA",CONFIGURAÇÕES!$C$10,IF(C130="TERÇA-FEIRA",CONFIGURAÇÕES!$C$11,IF(C130="QUARTA-FEIRA",CONFIGURAÇÕES!$C$12,IF(C130="QUINTA-FEIRA",CONFIGURAÇÕES!$C$13,IF(C130="SEXTA-FEIRA",CONFIGURAÇÕES!$C$14,IF(C130="SÁBADO",CONFIGURAÇÕES!$C$15,0))))))</f>
        <v>0</v>
      </c>
      <c r="I130" s="85">
        <f t="shared" si="3"/>
        <v>0</v>
      </c>
      <c r="J130" s="38">
        <f t="shared" si="5"/>
        <v>0</v>
      </c>
      <c r="K130" s="38"/>
      <c r="L130" s="38"/>
    </row>
    <row r="131" spans="3:12" s="4" customFormat="1" ht="21" x14ac:dyDescent="0.25">
      <c r="C131" s="8" t="s">
        <v>1</v>
      </c>
      <c r="D131" s="11">
        <v>43958</v>
      </c>
      <c r="E131" s="47">
        <v>1</v>
      </c>
      <c r="F131" s="49"/>
      <c r="G131" s="56">
        <f t="shared" si="4"/>
        <v>83</v>
      </c>
      <c r="H131" s="57">
        <f>IF(C131="SEGUNDA-FEIRA",CONFIGURAÇÕES!$C$10,IF(C131="TERÇA-FEIRA",CONFIGURAÇÕES!$C$11,IF(C131="QUARTA-FEIRA",CONFIGURAÇÕES!$C$12,IF(C131="QUINTA-FEIRA",CONFIGURAÇÕES!$C$13,IF(C131="SEXTA-FEIRA",CONFIGURAÇÕES!$C$14,IF(C131="SÁBADO",CONFIGURAÇÕES!$C$15,0))))))</f>
        <v>0</v>
      </c>
      <c r="I131" s="85">
        <f t="shared" si="3"/>
        <v>0</v>
      </c>
      <c r="J131" s="38">
        <f t="shared" si="5"/>
        <v>0</v>
      </c>
      <c r="K131" s="38"/>
      <c r="L131" s="38"/>
    </row>
    <row r="132" spans="3:12" s="4" customFormat="1" ht="21" x14ac:dyDescent="0.25">
      <c r="C132" s="8" t="s">
        <v>2</v>
      </c>
      <c r="D132" s="11">
        <v>43959</v>
      </c>
      <c r="E132" s="47">
        <v>1</v>
      </c>
      <c r="F132" s="49"/>
      <c r="G132" s="56">
        <f t="shared" si="4"/>
        <v>84</v>
      </c>
      <c r="H132" s="57">
        <f>IF(C132="SEGUNDA-FEIRA",CONFIGURAÇÕES!$C$10,IF(C132="TERÇA-FEIRA",CONFIGURAÇÕES!$C$11,IF(C132="QUARTA-FEIRA",CONFIGURAÇÕES!$C$12,IF(C132="QUINTA-FEIRA",CONFIGURAÇÕES!$C$13,IF(C132="SEXTA-FEIRA",CONFIGURAÇÕES!$C$14,IF(C132="SÁBADO",CONFIGURAÇÕES!$C$15,0))))))</f>
        <v>0</v>
      </c>
      <c r="I132" s="85">
        <f t="shared" ref="I132:I195" si="6">H132*E132</f>
        <v>0</v>
      </c>
      <c r="J132" s="38">
        <f t="shared" si="5"/>
        <v>0</v>
      </c>
      <c r="K132" s="38"/>
      <c r="L132" s="38"/>
    </row>
    <row r="133" spans="3:12" s="4" customFormat="1" ht="21" x14ac:dyDescent="0.25">
      <c r="C133" s="8" t="s">
        <v>3</v>
      </c>
      <c r="D133" s="11">
        <v>43960</v>
      </c>
      <c r="E133" s="47">
        <v>0</v>
      </c>
      <c r="F133" s="49"/>
      <c r="G133" s="56">
        <f t="shared" si="4"/>
        <v>85</v>
      </c>
      <c r="H133" s="57">
        <f>IF(C133="SEGUNDA-FEIRA",CONFIGURAÇÕES!$C$10,IF(C133="TERÇA-FEIRA",CONFIGURAÇÕES!$C$11,IF(C133="QUARTA-FEIRA",CONFIGURAÇÕES!$C$12,IF(C133="QUINTA-FEIRA",CONFIGURAÇÕES!$C$13,IF(C133="SEXTA-FEIRA",CONFIGURAÇÕES!$C$14,IF(C133="SÁBADO",CONFIGURAÇÕES!$C$15,0))))))</f>
        <v>0</v>
      </c>
      <c r="I133" s="85">
        <f t="shared" si="6"/>
        <v>0</v>
      </c>
      <c r="J133" s="38">
        <f t="shared" si="5"/>
        <v>0</v>
      </c>
      <c r="K133" s="38"/>
      <c r="L133" s="38"/>
    </row>
    <row r="134" spans="3:12" s="4" customFormat="1" ht="21" x14ac:dyDescent="0.25">
      <c r="C134" s="8" t="s">
        <v>4</v>
      </c>
      <c r="D134" s="11">
        <v>43961</v>
      </c>
      <c r="E134" s="47">
        <v>0</v>
      </c>
      <c r="F134" s="49"/>
      <c r="G134" s="56">
        <f t="shared" ref="G134:G197" si="7">E133+G133</f>
        <v>85</v>
      </c>
      <c r="H134" s="57">
        <f>IF(C134="SEGUNDA-FEIRA",CONFIGURAÇÕES!$C$10,IF(C134="TERÇA-FEIRA",CONFIGURAÇÕES!$C$11,IF(C134="QUARTA-FEIRA",CONFIGURAÇÕES!$C$12,IF(C134="QUINTA-FEIRA",CONFIGURAÇÕES!$C$13,IF(C134="SEXTA-FEIRA",CONFIGURAÇÕES!$C$14,IF(C134="SÁBADO",CONFIGURAÇÕES!$C$15,0))))))</f>
        <v>0</v>
      </c>
      <c r="I134" s="85">
        <f t="shared" si="6"/>
        <v>0</v>
      </c>
      <c r="J134" s="38">
        <f t="shared" ref="J134:J197" si="8">J133+I133</f>
        <v>0</v>
      </c>
      <c r="K134" s="38"/>
      <c r="L134" s="38"/>
    </row>
    <row r="135" spans="3:12" s="4" customFormat="1" ht="21" x14ac:dyDescent="0.25">
      <c r="C135" s="8" t="s">
        <v>5</v>
      </c>
      <c r="D135" s="11">
        <v>43962</v>
      </c>
      <c r="E135" s="47">
        <v>1</v>
      </c>
      <c r="F135" s="49"/>
      <c r="G135" s="56">
        <f t="shared" si="7"/>
        <v>85</v>
      </c>
      <c r="H135" s="57">
        <f>IF(C135="SEGUNDA-FEIRA",CONFIGURAÇÕES!$C$10,IF(C135="TERÇA-FEIRA",CONFIGURAÇÕES!$C$11,IF(C135="QUARTA-FEIRA",CONFIGURAÇÕES!$C$12,IF(C135="QUINTA-FEIRA",CONFIGURAÇÕES!$C$13,IF(C135="SEXTA-FEIRA",CONFIGURAÇÕES!$C$14,IF(C135="SÁBADO",CONFIGURAÇÕES!$C$15,0))))))</f>
        <v>0</v>
      </c>
      <c r="I135" s="85">
        <f t="shared" si="6"/>
        <v>0</v>
      </c>
      <c r="J135" s="38">
        <f t="shared" si="8"/>
        <v>0</v>
      </c>
      <c r="K135" s="38"/>
      <c r="L135" s="38"/>
    </row>
    <row r="136" spans="3:12" s="4" customFormat="1" ht="21" x14ac:dyDescent="0.25">
      <c r="C136" s="8" t="s">
        <v>6</v>
      </c>
      <c r="D136" s="11">
        <v>43963</v>
      </c>
      <c r="E136" s="47">
        <v>1</v>
      </c>
      <c r="F136" s="49"/>
      <c r="G136" s="56">
        <f t="shared" si="7"/>
        <v>86</v>
      </c>
      <c r="H136" s="57">
        <f>IF(C136="SEGUNDA-FEIRA",CONFIGURAÇÕES!$C$10,IF(C136="TERÇA-FEIRA",CONFIGURAÇÕES!$C$11,IF(C136="QUARTA-FEIRA",CONFIGURAÇÕES!$C$12,IF(C136="QUINTA-FEIRA",CONFIGURAÇÕES!$C$13,IF(C136="SEXTA-FEIRA",CONFIGURAÇÕES!$C$14,IF(C136="SÁBADO",CONFIGURAÇÕES!$C$15,0))))))</f>
        <v>0</v>
      </c>
      <c r="I136" s="85">
        <f t="shared" si="6"/>
        <v>0</v>
      </c>
      <c r="J136" s="38">
        <f t="shared" si="8"/>
        <v>0</v>
      </c>
      <c r="K136" s="38"/>
      <c r="L136" s="38"/>
    </row>
    <row r="137" spans="3:12" s="4" customFormat="1" ht="21" x14ac:dyDescent="0.25">
      <c r="C137" s="8" t="s">
        <v>0</v>
      </c>
      <c r="D137" s="11">
        <v>43964</v>
      </c>
      <c r="E137" s="47">
        <v>1</v>
      </c>
      <c r="F137" s="49"/>
      <c r="G137" s="56">
        <f t="shared" si="7"/>
        <v>87</v>
      </c>
      <c r="H137" s="57">
        <f>IF(C137="SEGUNDA-FEIRA",CONFIGURAÇÕES!$C$10,IF(C137="TERÇA-FEIRA",CONFIGURAÇÕES!$C$11,IF(C137="QUARTA-FEIRA",CONFIGURAÇÕES!$C$12,IF(C137="QUINTA-FEIRA",CONFIGURAÇÕES!$C$13,IF(C137="SEXTA-FEIRA",CONFIGURAÇÕES!$C$14,IF(C137="SÁBADO",CONFIGURAÇÕES!$C$15,0))))))</f>
        <v>0</v>
      </c>
      <c r="I137" s="85">
        <f t="shared" si="6"/>
        <v>0</v>
      </c>
      <c r="J137" s="38">
        <f t="shared" si="8"/>
        <v>0</v>
      </c>
      <c r="K137" s="38"/>
      <c r="L137" s="38"/>
    </row>
    <row r="138" spans="3:12" s="4" customFormat="1" ht="21" x14ac:dyDescent="0.25">
      <c r="C138" s="8" t="s">
        <v>1</v>
      </c>
      <c r="D138" s="11">
        <v>43965</v>
      </c>
      <c r="E138" s="47">
        <v>1</v>
      </c>
      <c r="F138" s="49"/>
      <c r="G138" s="56">
        <f t="shared" si="7"/>
        <v>88</v>
      </c>
      <c r="H138" s="57">
        <f>IF(C138="SEGUNDA-FEIRA",CONFIGURAÇÕES!$C$10,IF(C138="TERÇA-FEIRA",CONFIGURAÇÕES!$C$11,IF(C138="QUARTA-FEIRA",CONFIGURAÇÕES!$C$12,IF(C138="QUINTA-FEIRA",CONFIGURAÇÕES!$C$13,IF(C138="SEXTA-FEIRA",CONFIGURAÇÕES!$C$14,IF(C138="SÁBADO",CONFIGURAÇÕES!$C$15,0))))))</f>
        <v>0</v>
      </c>
      <c r="I138" s="85">
        <f t="shared" si="6"/>
        <v>0</v>
      </c>
      <c r="J138" s="38">
        <f t="shared" si="8"/>
        <v>0</v>
      </c>
      <c r="K138" s="38"/>
      <c r="L138" s="38"/>
    </row>
    <row r="139" spans="3:12" s="4" customFormat="1" ht="21" x14ac:dyDescent="0.25">
      <c r="C139" s="8" t="s">
        <v>2</v>
      </c>
      <c r="D139" s="11">
        <v>43966</v>
      </c>
      <c r="E139" s="47">
        <v>1</v>
      </c>
      <c r="F139" s="49"/>
      <c r="G139" s="56">
        <f t="shared" si="7"/>
        <v>89</v>
      </c>
      <c r="H139" s="57">
        <f>IF(C139="SEGUNDA-FEIRA",CONFIGURAÇÕES!$C$10,IF(C139="TERÇA-FEIRA",CONFIGURAÇÕES!$C$11,IF(C139="QUARTA-FEIRA",CONFIGURAÇÕES!$C$12,IF(C139="QUINTA-FEIRA",CONFIGURAÇÕES!$C$13,IF(C139="SEXTA-FEIRA",CONFIGURAÇÕES!$C$14,IF(C139="SÁBADO",CONFIGURAÇÕES!$C$15,0))))))</f>
        <v>0</v>
      </c>
      <c r="I139" s="85">
        <f t="shared" si="6"/>
        <v>0</v>
      </c>
      <c r="J139" s="38">
        <f t="shared" si="8"/>
        <v>0</v>
      </c>
      <c r="K139" s="38"/>
      <c r="L139" s="38"/>
    </row>
    <row r="140" spans="3:12" s="4" customFormat="1" ht="21" x14ac:dyDescent="0.25">
      <c r="C140" s="8" t="s">
        <v>3</v>
      </c>
      <c r="D140" s="11">
        <v>43967</v>
      </c>
      <c r="E140" s="47">
        <v>0</v>
      </c>
      <c r="F140" s="49"/>
      <c r="G140" s="56">
        <f t="shared" si="7"/>
        <v>90</v>
      </c>
      <c r="H140" s="57">
        <f>IF(C140="SEGUNDA-FEIRA",CONFIGURAÇÕES!$C$10,IF(C140="TERÇA-FEIRA",CONFIGURAÇÕES!$C$11,IF(C140="QUARTA-FEIRA",CONFIGURAÇÕES!$C$12,IF(C140="QUINTA-FEIRA",CONFIGURAÇÕES!$C$13,IF(C140="SEXTA-FEIRA",CONFIGURAÇÕES!$C$14,IF(C140="SÁBADO",CONFIGURAÇÕES!$C$15,0))))))</f>
        <v>0</v>
      </c>
      <c r="I140" s="85">
        <f t="shared" si="6"/>
        <v>0</v>
      </c>
      <c r="J140" s="38">
        <f t="shared" si="8"/>
        <v>0</v>
      </c>
      <c r="K140" s="38"/>
      <c r="L140" s="38"/>
    </row>
    <row r="141" spans="3:12" s="4" customFormat="1" ht="21" x14ac:dyDescent="0.25">
      <c r="C141" s="8" t="s">
        <v>4</v>
      </c>
      <c r="D141" s="11">
        <v>43968</v>
      </c>
      <c r="E141" s="47">
        <v>0</v>
      </c>
      <c r="F141" s="49"/>
      <c r="G141" s="56">
        <f t="shared" si="7"/>
        <v>90</v>
      </c>
      <c r="H141" s="57">
        <f>IF(C141="SEGUNDA-FEIRA",CONFIGURAÇÕES!$C$10,IF(C141="TERÇA-FEIRA",CONFIGURAÇÕES!$C$11,IF(C141="QUARTA-FEIRA",CONFIGURAÇÕES!$C$12,IF(C141="QUINTA-FEIRA",CONFIGURAÇÕES!$C$13,IF(C141="SEXTA-FEIRA",CONFIGURAÇÕES!$C$14,IF(C141="SÁBADO",CONFIGURAÇÕES!$C$15,0))))))</f>
        <v>0</v>
      </c>
      <c r="I141" s="85">
        <f t="shared" si="6"/>
        <v>0</v>
      </c>
      <c r="J141" s="38">
        <f t="shared" si="8"/>
        <v>0</v>
      </c>
      <c r="K141" s="38"/>
      <c r="L141" s="38"/>
    </row>
    <row r="142" spans="3:12" s="4" customFormat="1" ht="21" x14ac:dyDescent="0.25">
      <c r="C142" s="8" t="s">
        <v>5</v>
      </c>
      <c r="D142" s="11">
        <v>43969</v>
      </c>
      <c r="E142" s="47">
        <v>1</v>
      </c>
      <c r="F142" s="49"/>
      <c r="G142" s="56">
        <f t="shared" si="7"/>
        <v>90</v>
      </c>
      <c r="H142" s="57">
        <f>IF(C142="SEGUNDA-FEIRA",CONFIGURAÇÕES!$C$10,IF(C142="TERÇA-FEIRA",CONFIGURAÇÕES!$C$11,IF(C142="QUARTA-FEIRA",CONFIGURAÇÕES!$C$12,IF(C142="QUINTA-FEIRA",CONFIGURAÇÕES!$C$13,IF(C142="SEXTA-FEIRA",CONFIGURAÇÕES!$C$14,IF(C142="SÁBADO",CONFIGURAÇÕES!$C$15,0))))))</f>
        <v>0</v>
      </c>
      <c r="I142" s="85">
        <f t="shared" si="6"/>
        <v>0</v>
      </c>
      <c r="J142" s="38">
        <f t="shared" si="8"/>
        <v>0</v>
      </c>
      <c r="K142" s="38"/>
      <c r="L142" s="38"/>
    </row>
    <row r="143" spans="3:12" s="4" customFormat="1" ht="21" x14ac:dyDescent="0.25">
      <c r="C143" s="8" t="s">
        <v>6</v>
      </c>
      <c r="D143" s="11">
        <v>43970</v>
      </c>
      <c r="E143" s="47">
        <v>1</v>
      </c>
      <c r="F143" s="49"/>
      <c r="G143" s="56">
        <f t="shared" si="7"/>
        <v>91</v>
      </c>
      <c r="H143" s="57">
        <f>IF(C143="SEGUNDA-FEIRA",CONFIGURAÇÕES!$C$10,IF(C143="TERÇA-FEIRA",CONFIGURAÇÕES!$C$11,IF(C143="QUARTA-FEIRA",CONFIGURAÇÕES!$C$12,IF(C143="QUINTA-FEIRA",CONFIGURAÇÕES!$C$13,IF(C143="SEXTA-FEIRA",CONFIGURAÇÕES!$C$14,IF(C143="SÁBADO",CONFIGURAÇÕES!$C$15,0))))))</f>
        <v>0</v>
      </c>
      <c r="I143" s="85">
        <f t="shared" si="6"/>
        <v>0</v>
      </c>
      <c r="J143" s="38">
        <f t="shared" si="8"/>
        <v>0</v>
      </c>
      <c r="K143" s="38"/>
      <c r="L143" s="38"/>
    </row>
    <row r="144" spans="3:12" s="4" customFormat="1" ht="21" x14ac:dyDescent="0.25">
      <c r="C144" s="8" t="s">
        <v>0</v>
      </c>
      <c r="D144" s="11">
        <v>43971</v>
      </c>
      <c r="E144" s="47">
        <v>1</v>
      </c>
      <c r="F144" s="49"/>
      <c r="G144" s="56">
        <f t="shared" si="7"/>
        <v>92</v>
      </c>
      <c r="H144" s="57">
        <f>IF(C144="SEGUNDA-FEIRA",CONFIGURAÇÕES!$C$10,IF(C144="TERÇA-FEIRA",CONFIGURAÇÕES!$C$11,IF(C144="QUARTA-FEIRA",CONFIGURAÇÕES!$C$12,IF(C144="QUINTA-FEIRA",CONFIGURAÇÕES!$C$13,IF(C144="SEXTA-FEIRA",CONFIGURAÇÕES!$C$14,IF(C144="SÁBADO",CONFIGURAÇÕES!$C$15,0))))))</f>
        <v>0</v>
      </c>
      <c r="I144" s="85">
        <f t="shared" si="6"/>
        <v>0</v>
      </c>
      <c r="J144" s="38">
        <f t="shared" si="8"/>
        <v>0</v>
      </c>
      <c r="K144" s="38"/>
      <c r="L144" s="38"/>
    </row>
    <row r="145" spans="3:12" s="4" customFormat="1" ht="21" x14ac:dyDescent="0.25">
      <c r="C145" s="8" t="s">
        <v>1</v>
      </c>
      <c r="D145" s="11">
        <v>43972</v>
      </c>
      <c r="E145" s="47">
        <v>1</v>
      </c>
      <c r="F145" s="49"/>
      <c r="G145" s="56">
        <f t="shared" si="7"/>
        <v>93</v>
      </c>
      <c r="H145" s="57">
        <f>IF(C145="SEGUNDA-FEIRA",CONFIGURAÇÕES!$C$10,IF(C145="TERÇA-FEIRA",CONFIGURAÇÕES!$C$11,IF(C145="QUARTA-FEIRA",CONFIGURAÇÕES!$C$12,IF(C145="QUINTA-FEIRA",CONFIGURAÇÕES!$C$13,IF(C145="SEXTA-FEIRA",CONFIGURAÇÕES!$C$14,IF(C145="SÁBADO",CONFIGURAÇÕES!$C$15,0))))))</f>
        <v>0</v>
      </c>
      <c r="I145" s="85">
        <f t="shared" si="6"/>
        <v>0</v>
      </c>
      <c r="J145" s="38">
        <f t="shared" si="8"/>
        <v>0</v>
      </c>
      <c r="K145" s="38"/>
      <c r="L145" s="38"/>
    </row>
    <row r="146" spans="3:12" s="4" customFormat="1" ht="21" x14ac:dyDescent="0.25">
      <c r="C146" s="8" t="s">
        <v>2</v>
      </c>
      <c r="D146" s="11">
        <v>43973</v>
      </c>
      <c r="E146" s="47">
        <v>1</v>
      </c>
      <c r="F146" s="49"/>
      <c r="G146" s="56">
        <f t="shared" si="7"/>
        <v>94</v>
      </c>
      <c r="H146" s="57">
        <f>IF(C146="SEGUNDA-FEIRA",CONFIGURAÇÕES!$C$10,IF(C146="TERÇA-FEIRA",CONFIGURAÇÕES!$C$11,IF(C146="QUARTA-FEIRA",CONFIGURAÇÕES!$C$12,IF(C146="QUINTA-FEIRA",CONFIGURAÇÕES!$C$13,IF(C146="SEXTA-FEIRA",CONFIGURAÇÕES!$C$14,IF(C146="SÁBADO",CONFIGURAÇÕES!$C$15,0))))))</f>
        <v>0</v>
      </c>
      <c r="I146" s="85">
        <f t="shared" si="6"/>
        <v>0</v>
      </c>
      <c r="J146" s="38">
        <f t="shared" si="8"/>
        <v>0</v>
      </c>
      <c r="K146" s="38"/>
      <c r="L146" s="38"/>
    </row>
    <row r="147" spans="3:12" s="4" customFormat="1" ht="21" x14ac:dyDescent="0.25">
      <c r="C147" s="8" t="s">
        <v>3</v>
      </c>
      <c r="D147" s="11">
        <v>43974</v>
      </c>
      <c r="E147" s="47">
        <v>0</v>
      </c>
      <c r="F147" s="49"/>
      <c r="G147" s="56">
        <f t="shared" si="7"/>
        <v>95</v>
      </c>
      <c r="H147" s="57">
        <f>IF(C147="SEGUNDA-FEIRA",CONFIGURAÇÕES!$C$10,IF(C147="TERÇA-FEIRA",CONFIGURAÇÕES!$C$11,IF(C147="QUARTA-FEIRA",CONFIGURAÇÕES!$C$12,IF(C147="QUINTA-FEIRA",CONFIGURAÇÕES!$C$13,IF(C147="SEXTA-FEIRA",CONFIGURAÇÕES!$C$14,IF(C147="SÁBADO",CONFIGURAÇÕES!$C$15,0))))))</f>
        <v>0</v>
      </c>
      <c r="I147" s="85">
        <f t="shared" si="6"/>
        <v>0</v>
      </c>
      <c r="J147" s="38">
        <f t="shared" si="8"/>
        <v>0</v>
      </c>
      <c r="K147" s="38"/>
      <c r="L147" s="38"/>
    </row>
    <row r="148" spans="3:12" s="4" customFormat="1" ht="21" x14ac:dyDescent="0.25">
      <c r="C148" s="8" t="s">
        <v>4</v>
      </c>
      <c r="D148" s="11">
        <v>43975</v>
      </c>
      <c r="E148" s="47">
        <v>0</v>
      </c>
      <c r="F148" s="49"/>
      <c r="G148" s="56">
        <f t="shared" si="7"/>
        <v>95</v>
      </c>
      <c r="H148" s="57">
        <f>IF(C148="SEGUNDA-FEIRA",CONFIGURAÇÕES!$C$10,IF(C148="TERÇA-FEIRA",CONFIGURAÇÕES!$C$11,IF(C148="QUARTA-FEIRA",CONFIGURAÇÕES!$C$12,IF(C148="QUINTA-FEIRA",CONFIGURAÇÕES!$C$13,IF(C148="SEXTA-FEIRA",CONFIGURAÇÕES!$C$14,IF(C148="SÁBADO",CONFIGURAÇÕES!$C$15,0))))))</f>
        <v>0</v>
      </c>
      <c r="I148" s="85">
        <f t="shared" si="6"/>
        <v>0</v>
      </c>
      <c r="J148" s="38">
        <f t="shared" si="8"/>
        <v>0</v>
      </c>
      <c r="K148" s="38"/>
      <c r="L148" s="38"/>
    </row>
    <row r="149" spans="3:12" s="4" customFormat="1" ht="21" x14ac:dyDescent="0.25">
      <c r="C149" s="8" t="s">
        <v>5</v>
      </c>
      <c r="D149" s="11">
        <v>43976</v>
      </c>
      <c r="E149" s="47">
        <v>1</v>
      </c>
      <c r="F149" s="49"/>
      <c r="G149" s="56">
        <f t="shared" si="7"/>
        <v>95</v>
      </c>
      <c r="H149" s="57">
        <f>IF(C149="SEGUNDA-FEIRA",CONFIGURAÇÕES!$C$10,IF(C149="TERÇA-FEIRA",CONFIGURAÇÕES!$C$11,IF(C149="QUARTA-FEIRA",CONFIGURAÇÕES!$C$12,IF(C149="QUINTA-FEIRA",CONFIGURAÇÕES!$C$13,IF(C149="SEXTA-FEIRA",CONFIGURAÇÕES!$C$14,IF(C149="SÁBADO",CONFIGURAÇÕES!$C$15,0))))))</f>
        <v>0</v>
      </c>
      <c r="I149" s="85">
        <f t="shared" si="6"/>
        <v>0</v>
      </c>
      <c r="J149" s="38">
        <f t="shared" si="8"/>
        <v>0</v>
      </c>
      <c r="K149" s="38"/>
      <c r="L149" s="38"/>
    </row>
    <row r="150" spans="3:12" s="4" customFormat="1" ht="21" x14ac:dyDescent="0.25">
      <c r="C150" s="8" t="s">
        <v>6</v>
      </c>
      <c r="D150" s="11">
        <v>43977</v>
      </c>
      <c r="E150" s="47">
        <v>1</v>
      </c>
      <c r="F150" s="49"/>
      <c r="G150" s="56">
        <f t="shared" si="7"/>
        <v>96</v>
      </c>
      <c r="H150" s="57">
        <f>IF(C150="SEGUNDA-FEIRA",CONFIGURAÇÕES!$C$10,IF(C150="TERÇA-FEIRA",CONFIGURAÇÕES!$C$11,IF(C150="QUARTA-FEIRA",CONFIGURAÇÕES!$C$12,IF(C150="QUINTA-FEIRA",CONFIGURAÇÕES!$C$13,IF(C150="SEXTA-FEIRA",CONFIGURAÇÕES!$C$14,IF(C150="SÁBADO",CONFIGURAÇÕES!$C$15,0))))))</f>
        <v>0</v>
      </c>
      <c r="I150" s="85">
        <f t="shared" si="6"/>
        <v>0</v>
      </c>
      <c r="J150" s="38">
        <f t="shared" si="8"/>
        <v>0</v>
      </c>
      <c r="K150" s="38"/>
      <c r="L150" s="38"/>
    </row>
    <row r="151" spans="3:12" s="4" customFormat="1" ht="21" x14ac:dyDescent="0.25">
      <c r="C151" s="8" t="s">
        <v>0</v>
      </c>
      <c r="D151" s="11">
        <v>43978</v>
      </c>
      <c r="E151" s="47">
        <v>1</v>
      </c>
      <c r="F151" s="49"/>
      <c r="G151" s="56">
        <f t="shared" si="7"/>
        <v>97</v>
      </c>
      <c r="H151" s="57">
        <f>IF(C151="SEGUNDA-FEIRA",CONFIGURAÇÕES!$C$10,IF(C151="TERÇA-FEIRA",CONFIGURAÇÕES!$C$11,IF(C151="QUARTA-FEIRA",CONFIGURAÇÕES!$C$12,IF(C151="QUINTA-FEIRA",CONFIGURAÇÕES!$C$13,IF(C151="SEXTA-FEIRA",CONFIGURAÇÕES!$C$14,IF(C151="SÁBADO",CONFIGURAÇÕES!$C$15,0))))))</f>
        <v>0</v>
      </c>
      <c r="I151" s="85">
        <f t="shared" si="6"/>
        <v>0</v>
      </c>
      <c r="J151" s="38">
        <f t="shared" si="8"/>
        <v>0</v>
      </c>
      <c r="K151" s="38"/>
      <c r="L151" s="38"/>
    </row>
    <row r="152" spans="3:12" s="4" customFormat="1" ht="21" x14ac:dyDescent="0.25">
      <c r="C152" s="8" t="s">
        <v>1</v>
      </c>
      <c r="D152" s="11">
        <v>43979</v>
      </c>
      <c r="E152" s="47">
        <v>1</v>
      </c>
      <c r="F152" s="49"/>
      <c r="G152" s="56">
        <f t="shared" si="7"/>
        <v>98</v>
      </c>
      <c r="H152" s="57">
        <f>IF(C152="SEGUNDA-FEIRA",CONFIGURAÇÕES!$C$10,IF(C152="TERÇA-FEIRA",CONFIGURAÇÕES!$C$11,IF(C152="QUARTA-FEIRA",CONFIGURAÇÕES!$C$12,IF(C152="QUINTA-FEIRA",CONFIGURAÇÕES!$C$13,IF(C152="SEXTA-FEIRA",CONFIGURAÇÕES!$C$14,IF(C152="SÁBADO",CONFIGURAÇÕES!$C$15,0))))))</f>
        <v>0</v>
      </c>
      <c r="I152" s="85">
        <f t="shared" si="6"/>
        <v>0</v>
      </c>
      <c r="J152" s="38">
        <f t="shared" si="8"/>
        <v>0</v>
      </c>
      <c r="K152" s="38"/>
      <c r="L152" s="38"/>
    </row>
    <row r="153" spans="3:12" s="4" customFormat="1" ht="21" x14ac:dyDescent="0.25">
      <c r="C153" s="8" t="s">
        <v>2</v>
      </c>
      <c r="D153" s="11">
        <v>43980</v>
      </c>
      <c r="E153" s="47">
        <v>1</v>
      </c>
      <c r="F153" s="49"/>
      <c r="G153" s="56">
        <f t="shared" si="7"/>
        <v>99</v>
      </c>
      <c r="H153" s="57">
        <f>IF(C153="SEGUNDA-FEIRA",CONFIGURAÇÕES!$C$10,IF(C153="TERÇA-FEIRA",CONFIGURAÇÕES!$C$11,IF(C153="QUARTA-FEIRA",CONFIGURAÇÕES!$C$12,IF(C153="QUINTA-FEIRA",CONFIGURAÇÕES!$C$13,IF(C153="SEXTA-FEIRA",CONFIGURAÇÕES!$C$14,IF(C153="SÁBADO",CONFIGURAÇÕES!$C$15,0))))))</f>
        <v>0</v>
      </c>
      <c r="I153" s="85">
        <f t="shared" si="6"/>
        <v>0</v>
      </c>
      <c r="J153" s="38">
        <f t="shared" si="8"/>
        <v>0</v>
      </c>
      <c r="K153" s="38"/>
      <c r="L153" s="38"/>
    </row>
    <row r="154" spans="3:12" s="4" customFormat="1" ht="21" x14ac:dyDescent="0.25">
      <c r="C154" s="8" t="s">
        <v>3</v>
      </c>
      <c r="D154" s="11">
        <v>43981</v>
      </c>
      <c r="E154" s="47">
        <v>0</v>
      </c>
      <c r="F154" s="49"/>
      <c r="G154" s="56">
        <f t="shared" si="7"/>
        <v>100</v>
      </c>
      <c r="H154" s="57">
        <f>IF(C154="SEGUNDA-FEIRA",CONFIGURAÇÕES!$C$10,IF(C154="TERÇA-FEIRA",CONFIGURAÇÕES!$C$11,IF(C154="QUARTA-FEIRA",CONFIGURAÇÕES!$C$12,IF(C154="QUINTA-FEIRA",CONFIGURAÇÕES!$C$13,IF(C154="SEXTA-FEIRA",CONFIGURAÇÕES!$C$14,IF(C154="SÁBADO",CONFIGURAÇÕES!$C$15,0))))))</f>
        <v>0</v>
      </c>
      <c r="I154" s="85">
        <f t="shared" si="6"/>
        <v>0</v>
      </c>
      <c r="J154" s="38">
        <f t="shared" si="8"/>
        <v>0</v>
      </c>
      <c r="K154" s="38"/>
      <c r="L154" s="38"/>
    </row>
    <row r="155" spans="3:12" s="4" customFormat="1" ht="21" x14ac:dyDescent="0.25">
      <c r="C155" s="8" t="s">
        <v>4</v>
      </c>
      <c r="D155" s="11">
        <v>43982</v>
      </c>
      <c r="E155" s="47">
        <v>0</v>
      </c>
      <c r="F155" s="49"/>
      <c r="G155" s="56">
        <f t="shared" si="7"/>
        <v>100</v>
      </c>
      <c r="H155" s="57">
        <f>IF(C155="SEGUNDA-FEIRA",CONFIGURAÇÕES!$C$10,IF(C155="TERÇA-FEIRA",CONFIGURAÇÕES!$C$11,IF(C155="QUARTA-FEIRA",CONFIGURAÇÕES!$C$12,IF(C155="QUINTA-FEIRA",CONFIGURAÇÕES!$C$13,IF(C155="SEXTA-FEIRA",CONFIGURAÇÕES!$C$14,IF(C155="SÁBADO",CONFIGURAÇÕES!$C$15,0))))))</f>
        <v>0</v>
      </c>
      <c r="I155" s="85">
        <f t="shared" si="6"/>
        <v>0</v>
      </c>
      <c r="J155" s="38">
        <f t="shared" si="8"/>
        <v>0</v>
      </c>
      <c r="K155" s="38"/>
      <c r="L155" s="38"/>
    </row>
    <row r="156" spans="3:12" s="4" customFormat="1" ht="21" x14ac:dyDescent="0.25">
      <c r="C156" s="8" t="s">
        <v>5</v>
      </c>
      <c r="D156" s="11">
        <v>43983</v>
      </c>
      <c r="E156" s="47">
        <v>1</v>
      </c>
      <c r="F156" s="49"/>
      <c r="G156" s="56">
        <f t="shared" si="7"/>
        <v>100</v>
      </c>
      <c r="H156" s="57">
        <f>IF(C156="SEGUNDA-FEIRA",CONFIGURAÇÕES!$C$10,IF(C156="TERÇA-FEIRA",CONFIGURAÇÕES!$C$11,IF(C156="QUARTA-FEIRA",CONFIGURAÇÕES!$C$12,IF(C156="QUINTA-FEIRA",CONFIGURAÇÕES!$C$13,IF(C156="SEXTA-FEIRA",CONFIGURAÇÕES!$C$14,IF(C156="SÁBADO",CONFIGURAÇÕES!$C$15,0))))))</f>
        <v>0</v>
      </c>
      <c r="I156" s="85">
        <f t="shared" si="6"/>
        <v>0</v>
      </c>
      <c r="J156" s="38">
        <f t="shared" si="8"/>
        <v>0</v>
      </c>
      <c r="K156" s="38"/>
      <c r="L156" s="38"/>
    </row>
    <row r="157" spans="3:12" s="4" customFormat="1" ht="21" x14ac:dyDescent="0.25">
      <c r="C157" s="8" t="s">
        <v>6</v>
      </c>
      <c r="D157" s="11">
        <v>43984</v>
      </c>
      <c r="E157" s="47">
        <v>1</v>
      </c>
      <c r="F157" s="49"/>
      <c r="G157" s="56">
        <f t="shared" si="7"/>
        <v>101</v>
      </c>
      <c r="H157" s="57">
        <f>IF(C157="SEGUNDA-FEIRA",CONFIGURAÇÕES!$C$10,IF(C157="TERÇA-FEIRA",CONFIGURAÇÕES!$C$11,IF(C157="QUARTA-FEIRA",CONFIGURAÇÕES!$C$12,IF(C157="QUINTA-FEIRA",CONFIGURAÇÕES!$C$13,IF(C157="SEXTA-FEIRA",CONFIGURAÇÕES!$C$14,IF(C157="SÁBADO",CONFIGURAÇÕES!$C$15,0))))))</f>
        <v>0</v>
      </c>
      <c r="I157" s="85">
        <f t="shared" si="6"/>
        <v>0</v>
      </c>
      <c r="J157" s="38">
        <f t="shared" si="8"/>
        <v>0</v>
      </c>
      <c r="K157" s="38"/>
      <c r="L157" s="38"/>
    </row>
    <row r="158" spans="3:12" s="4" customFormat="1" ht="21" x14ac:dyDescent="0.25">
      <c r="C158" s="8" t="s">
        <v>0</v>
      </c>
      <c r="D158" s="11">
        <v>43985</v>
      </c>
      <c r="E158" s="47">
        <v>1</v>
      </c>
      <c r="F158" s="49"/>
      <c r="G158" s="56">
        <f t="shared" si="7"/>
        <v>102</v>
      </c>
      <c r="H158" s="57">
        <f>IF(C158="SEGUNDA-FEIRA",CONFIGURAÇÕES!$C$10,IF(C158="TERÇA-FEIRA",CONFIGURAÇÕES!$C$11,IF(C158="QUARTA-FEIRA",CONFIGURAÇÕES!$C$12,IF(C158="QUINTA-FEIRA",CONFIGURAÇÕES!$C$13,IF(C158="SEXTA-FEIRA",CONFIGURAÇÕES!$C$14,IF(C158="SÁBADO",CONFIGURAÇÕES!$C$15,0))))))</f>
        <v>0</v>
      </c>
      <c r="I158" s="85">
        <f t="shared" si="6"/>
        <v>0</v>
      </c>
      <c r="J158" s="38">
        <f t="shared" si="8"/>
        <v>0</v>
      </c>
      <c r="K158" s="38"/>
      <c r="L158" s="38"/>
    </row>
    <row r="159" spans="3:12" s="4" customFormat="1" ht="21" x14ac:dyDescent="0.25">
      <c r="C159" s="8" t="s">
        <v>1</v>
      </c>
      <c r="D159" s="11">
        <v>43986</v>
      </c>
      <c r="E159" s="47">
        <v>1</v>
      </c>
      <c r="F159" s="49"/>
      <c r="G159" s="56">
        <f t="shared" si="7"/>
        <v>103</v>
      </c>
      <c r="H159" s="57">
        <f>IF(C159="SEGUNDA-FEIRA",CONFIGURAÇÕES!$C$10,IF(C159="TERÇA-FEIRA",CONFIGURAÇÕES!$C$11,IF(C159="QUARTA-FEIRA",CONFIGURAÇÕES!$C$12,IF(C159="QUINTA-FEIRA",CONFIGURAÇÕES!$C$13,IF(C159="SEXTA-FEIRA",CONFIGURAÇÕES!$C$14,IF(C159="SÁBADO",CONFIGURAÇÕES!$C$15,0))))))</f>
        <v>0</v>
      </c>
      <c r="I159" s="85">
        <f t="shared" si="6"/>
        <v>0</v>
      </c>
      <c r="J159" s="38">
        <f t="shared" si="8"/>
        <v>0</v>
      </c>
      <c r="K159" s="38"/>
      <c r="L159" s="38"/>
    </row>
    <row r="160" spans="3:12" s="4" customFormat="1" ht="21" x14ac:dyDescent="0.25">
      <c r="C160" s="8" t="s">
        <v>2</v>
      </c>
      <c r="D160" s="11">
        <v>43987</v>
      </c>
      <c r="E160" s="47">
        <v>1</v>
      </c>
      <c r="F160" s="49"/>
      <c r="G160" s="56">
        <f t="shared" si="7"/>
        <v>104</v>
      </c>
      <c r="H160" s="57">
        <f>IF(C160="SEGUNDA-FEIRA",CONFIGURAÇÕES!$C$10,IF(C160="TERÇA-FEIRA",CONFIGURAÇÕES!$C$11,IF(C160="QUARTA-FEIRA",CONFIGURAÇÕES!$C$12,IF(C160="QUINTA-FEIRA",CONFIGURAÇÕES!$C$13,IF(C160="SEXTA-FEIRA",CONFIGURAÇÕES!$C$14,IF(C160="SÁBADO",CONFIGURAÇÕES!$C$15,0))))))</f>
        <v>0</v>
      </c>
      <c r="I160" s="85">
        <f t="shared" si="6"/>
        <v>0</v>
      </c>
      <c r="J160" s="38">
        <f t="shared" si="8"/>
        <v>0</v>
      </c>
      <c r="K160" s="38"/>
      <c r="L160" s="38"/>
    </row>
    <row r="161" spans="3:12" s="4" customFormat="1" ht="21" x14ac:dyDescent="0.25">
      <c r="C161" s="8" t="s">
        <v>3</v>
      </c>
      <c r="D161" s="11">
        <v>43988</v>
      </c>
      <c r="E161" s="47">
        <v>0</v>
      </c>
      <c r="F161" s="49"/>
      <c r="G161" s="56">
        <f t="shared" si="7"/>
        <v>105</v>
      </c>
      <c r="H161" s="57">
        <f>IF(C161="SEGUNDA-FEIRA",CONFIGURAÇÕES!$C$10,IF(C161="TERÇA-FEIRA",CONFIGURAÇÕES!$C$11,IF(C161="QUARTA-FEIRA",CONFIGURAÇÕES!$C$12,IF(C161="QUINTA-FEIRA",CONFIGURAÇÕES!$C$13,IF(C161="SEXTA-FEIRA",CONFIGURAÇÕES!$C$14,IF(C161="SÁBADO",CONFIGURAÇÕES!$C$15,0))))))</f>
        <v>0</v>
      </c>
      <c r="I161" s="85">
        <f t="shared" si="6"/>
        <v>0</v>
      </c>
      <c r="J161" s="38">
        <f t="shared" si="8"/>
        <v>0</v>
      </c>
      <c r="K161" s="38"/>
      <c r="L161" s="38"/>
    </row>
    <row r="162" spans="3:12" s="4" customFormat="1" ht="21" x14ac:dyDescent="0.25">
      <c r="C162" s="8" t="s">
        <v>4</v>
      </c>
      <c r="D162" s="11">
        <v>43989</v>
      </c>
      <c r="E162" s="47">
        <v>0</v>
      </c>
      <c r="F162" s="49"/>
      <c r="G162" s="56">
        <f t="shared" si="7"/>
        <v>105</v>
      </c>
      <c r="H162" s="57">
        <f>IF(C162="SEGUNDA-FEIRA",CONFIGURAÇÕES!$C$10,IF(C162="TERÇA-FEIRA",CONFIGURAÇÕES!$C$11,IF(C162="QUARTA-FEIRA",CONFIGURAÇÕES!$C$12,IF(C162="QUINTA-FEIRA",CONFIGURAÇÕES!$C$13,IF(C162="SEXTA-FEIRA",CONFIGURAÇÕES!$C$14,IF(C162="SÁBADO",CONFIGURAÇÕES!$C$15,0))))))</f>
        <v>0</v>
      </c>
      <c r="I162" s="85">
        <f t="shared" si="6"/>
        <v>0</v>
      </c>
      <c r="J162" s="38">
        <f t="shared" si="8"/>
        <v>0</v>
      </c>
      <c r="K162" s="38"/>
      <c r="L162" s="38"/>
    </row>
    <row r="163" spans="3:12" s="4" customFormat="1" ht="21" x14ac:dyDescent="0.25">
      <c r="C163" s="8" t="s">
        <v>5</v>
      </c>
      <c r="D163" s="11">
        <v>43990</v>
      </c>
      <c r="E163" s="47">
        <v>1</v>
      </c>
      <c r="F163" s="49"/>
      <c r="G163" s="56">
        <f t="shared" si="7"/>
        <v>105</v>
      </c>
      <c r="H163" s="57">
        <f>IF(C163="SEGUNDA-FEIRA",CONFIGURAÇÕES!$C$10,IF(C163="TERÇA-FEIRA",CONFIGURAÇÕES!$C$11,IF(C163="QUARTA-FEIRA",CONFIGURAÇÕES!$C$12,IF(C163="QUINTA-FEIRA",CONFIGURAÇÕES!$C$13,IF(C163="SEXTA-FEIRA",CONFIGURAÇÕES!$C$14,IF(C163="SÁBADO",CONFIGURAÇÕES!$C$15,0))))))</f>
        <v>0</v>
      </c>
      <c r="I163" s="85">
        <f t="shared" si="6"/>
        <v>0</v>
      </c>
      <c r="J163" s="38">
        <f t="shared" si="8"/>
        <v>0</v>
      </c>
      <c r="K163" s="38"/>
      <c r="L163" s="38"/>
    </row>
    <row r="164" spans="3:12" s="4" customFormat="1" ht="21" x14ac:dyDescent="0.25">
      <c r="C164" s="8" t="s">
        <v>6</v>
      </c>
      <c r="D164" s="11">
        <v>43991</v>
      </c>
      <c r="E164" s="47">
        <v>1</v>
      </c>
      <c r="F164" s="49"/>
      <c r="G164" s="56">
        <f t="shared" si="7"/>
        <v>106</v>
      </c>
      <c r="H164" s="57">
        <f>IF(C164="SEGUNDA-FEIRA",CONFIGURAÇÕES!$C$10,IF(C164="TERÇA-FEIRA",CONFIGURAÇÕES!$C$11,IF(C164="QUARTA-FEIRA",CONFIGURAÇÕES!$C$12,IF(C164="QUINTA-FEIRA",CONFIGURAÇÕES!$C$13,IF(C164="SEXTA-FEIRA",CONFIGURAÇÕES!$C$14,IF(C164="SÁBADO",CONFIGURAÇÕES!$C$15,0))))))</f>
        <v>0</v>
      </c>
      <c r="I164" s="85">
        <f t="shared" si="6"/>
        <v>0</v>
      </c>
      <c r="J164" s="38">
        <f t="shared" si="8"/>
        <v>0</v>
      </c>
      <c r="K164" s="38"/>
      <c r="L164" s="38"/>
    </row>
    <row r="165" spans="3:12" s="4" customFormat="1" ht="21" x14ac:dyDescent="0.25">
      <c r="C165" s="8" t="s">
        <v>0</v>
      </c>
      <c r="D165" s="11">
        <v>43992</v>
      </c>
      <c r="E165" s="47">
        <v>1</v>
      </c>
      <c r="F165" s="49"/>
      <c r="G165" s="56">
        <f t="shared" si="7"/>
        <v>107</v>
      </c>
      <c r="H165" s="57">
        <f>IF(C165="SEGUNDA-FEIRA",CONFIGURAÇÕES!$C$10,IF(C165="TERÇA-FEIRA",CONFIGURAÇÕES!$C$11,IF(C165="QUARTA-FEIRA",CONFIGURAÇÕES!$C$12,IF(C165="QUINTA-FEIRA",CONFIGURAÇÕES!$C$13,IF(C165="SEXTA-FEIRA",CONFIGURAÇÕES!$C$14,IF(C165="SÁBADO",CONFIGURAÇÕES!$C$15,0))))))</f>
        <v>0</v>
      </c>
      <c r="I165" s="85">
        <f t="shared" si="6"/>
        <v>0</v>
      </c>
      <c r="J165" s="38">
        <f t="shared" si="8"/>
        <v>0</v>
      </c>
      <c r="K165" s="38"/>
      <c r="L165" s="38"/>
    </row>
    <row r="166" spans="3:12" s="4" customFormat="1" ht="21" x14ac:dyDescent="0.25">
      <c r="C166" s="8" t="s">
        <v>1</v>
      </c>
      <c r="D166" s="11">
        <v>43993</v>
      </c>
      <c r="E166" s="47">
        <v>0</v>
      </c>
      <c r="F166" s="48" t="s">
        <v>17</v>
      </c>
      <c r="G166" s="56">
        <f t="shared" si="7"/>
        <v>108</v>
      </c>
      <c r="H166" s="57">
        <f>IF(C166="SEGUNDA-FEIRA",CONFIGURAÇÕES!$C$10,IF(C166="TERÇA-FEIRA",CONFIGURAÇÕES!$C$11,IF(C166="QUARTA-FEIRA",CONFIGURAÇÕES!$C$12,IF(C166="QUINTA-FEIRA",CONFIGURAÇÕES!$C$13,IF(C166="SEXTA-FEIRA",CONFIGURAÇÕES!$C$14,IF(C166="SÁBADO",CONFIGURAÇÕES!$C$15,0))))))</f>
        <v>0</v>
      </c>
      <c r="I166" s="85">
        <f t="shared" si="6"/>
        <v>0</v>
      </c>
      <c r="J166" s="38">
        <f t="shared" si="8"/>
        <v>0</v>
      </c>
      <c r="K166" s="38"/>
      <c r="L166" s="38"/>
    </row>
    <row r="167" spans="3:12" s="4" customFormat="1" ht="21" x14ac:dyDescent="0.25">
      <c r="C167" s="8" t="s">
        <v>2</v>
      </c>
      <c r="D167" s="11">
        <v>43994</v>
      </c>
      <c r="E167" s="47">
        <v>0</v>
      </c>
      <c r="F167" s="49" t="s">
        <v>14</v>
      </c>
      <c r="G167" s="56">
        <f t="shared" si="7"/>
        <v>108</v>
      </c>
      <c r="H167" s="57">
        <f>IF(C167="SEGUNDA-FEIRA",CONFIGURAÇÕES!$C$10,IF(C167="TERÇA-FEIRA",CONFIGURAÇÕES!$C$11,IF(C167="QUARTA-FEIRA",CONFIGURAÇÕES!$C$12,IF(C167="QUINTA-FEIRA",CONFIGURAÇÕES!$C$13,IF(C167="SEXTA-FEIRA",CONFIGURAÇÕES!$C$14,IF(C167="SÁBADO",CONFIGURAÇÕES!$C$15,0))))))</f>
        <v>0</v>
      </c>
      <c r="I167" s="85">
        <f t="shared" si="6"/>
        <v>0</v>
      </c>
      <c r="J167" s="38">
        <f t="shared" si="8"/>
        <v>0</v>
      </c>
      <c r="K167" s="38"/>
      <c r="L167" s="38"/>
    </row>
    <row r="168" spans="3:12" s="4" customFormat="1" ht="21" x14ac:dyDescent="0.25">
      <c r="C168" s="8" t="s">
        <v>3</v>
      </c>
      <c r="D168" s="11">
        <v>43995</v>
      </c>
      <c r="E168" s="47">
        <v>0</v>
      </c>
      <c r="F168" s="49"/>
      <c r="G168" s="56">
        <f t="shared" si="7"/>
        <v>108</v>
      </c>
      <c r="H168" s="57">
        <f>IF(C168="SEGUNDA-FEIRA",CONFIGURAÇÕES!$C$10,IF(C168="TERÇA-FEIRA",CONFIGURAÇÕES!$C$11,IF(C168="QUARTA-FEIRA",CONFIGURAÇÕES!$C$12,IF(C168="QUINTA-FEIRA",CONFIGURAÇÕES!$C$13,IF(C168="SEXTA-FEIRA",CONFIGURAÇÕES!$C$14,IF(C168="SÁBADO",CONFIGURAÇÕES!$C$15,0))))))</f>
        <v>0</v>
      </c>
      <c r="I168" s="85">
        <f t="shared" si="6"/>
        <v>0</v>
      </c>
      <c r="J168" s="38">
        <f t="shared" si="8"/>
        <v>0</v>
      </c>
      <c r="K168" s="38"/>
      <c r="L168" s="38"/>
    </row>
    <row r="169" spans="3:12" s="4" customFormat="1" ht="21" x14ac:dyDescent="0.25">
      <c r="C169" s="8" t="s">
        <v>4</v>
      </c>
      <c r="D169" s="11">
        <v>43996</v>
      </c>
      <c r="E169" s="47">
        <v>0</v>
      </c>
      <c r="F169" s="49"/>
      <c r="G169" s="56">
        <f t="shared" si="7"/>
        <v>108</v>
      </c>
      <c r="H169" s="57">
        <f>IF(C169="SEGUNDA-FEIRA",CONFIGURAÇÕES!$C$10,IF(C169="TERÇA-FEIRA",CONFIGURAÇÕES!$C$11,IF(C169="QUARTA-FEIRA",CONFIGURAÇÕES!$C$12,IF(C169="QUINTA-FEIRA",CONFIGURAÇÕES!$C$13,IF(C169="SEXTA-FEIRA",CONFIGURAÇÕES!$C$14,IF(C169="SÁBADO",CONFIGURAÇÕES!$C$15,0))))))</f>
        <v>0</v>
      </c>
      <c r="I169" s="85">
        <f t="shared" si="6"/>
        <v>0</v>
      </c>
      <c r="J169" s="38">
        <f t="shared" si="8"/>
        <v>0</v>
      </c>
      <c r="K169" s="38"/>
      <c r="L169" s="38"/>
    </row>
    <row r="170" spans="3:12" s="4" customFormat="1" ht="21" x14ac:dyDescent="0.25">
      <c r="C170" s="8" t="s">
        <v>5</v>
      </c>
      <c r="D170" s="11">
        <v>43997</v>
      </c>
      <c r="E170" s="47">
        <v>1</v>
      </c>
      <c r="F170" s="49"/>
      <c r="G170" s="56">
        <f t="shared" si="7"/>
        <v>108</v>
      </c>
      <c r="H170" s="57">
        <f>IF(C170="SEGUNDA-FEIRA",CONFIGURAÇÕES!$C$10,IF(C170="TERÇA-FEIRA",CONFIGURAÇÕES!$C$11,IF(C170="QUARTA-FEIRA",CONFIGURAÇÕES!$C$12,IF(C170="QUINTA-FEIRA",CONFIGURAÇÕES!$C$13,IF(C170="SEXTA-FEIRA",CONFIGURAÇÕES!$C$14,IF(C170="SÁBADO",CONFIGURAÇÕES!$C$15,0))))))</f>
        <v>0</v>
      </c>
      <c r="I170" s="85">
        <f t="shared" si="6"/>
        <v>0</v>
      </c>
      <c r="J170" s="38">
        <f t="shared" si="8"/>
        <v>0</v>
      </c>
      <c r="K170" s="38"/>
      <c r="L170" s="38"/>
    </row>
    <row r="171" spans="3:12" s="4" customFormat="1" ht="21" x14ac:dyDescent="0.25">
      <c r="C171" s="8" t="s">
        <v>6</v>
      </c>
      <c r="D171" s="11">
        <v>43998</v>
      </c>
      <c r="E171" s="47">
        <v>1</v>
      </c>
      <c r="F171" s="49"/>
      <c r="G171" s="56">
        <f t="shared" si="7"/>
        <v>109</v>
      </c>
      <c r="H171" s="57">
        <f>IF(C171="SEGUNDA-FEIRA",CONFIGURAÇÕES!$C$10,IF(C171="TERÇA-FEIRA",CONFIGURAÇÕES!$C$11,IF(C171="QUARTA-FEIRA",CONFIGURAÇÕES!$C$12,IF(C171="QUINTA-FEIRA",CONFIGURAÇÕES!$C$13,IF(C171="SEXTA-FEIRA",CONFIGURAÇÕES!$C$14,IF(C171="SÁBADO",CONFIGURAÇÕES!$C$15,0))))))</f>
        <v>0</v>
      </c>
      <c r="I171" s="85">
        <f t="shared" si="6"/>
        <v>0</v>
      </c>
      <c r="J171" s="38">
        <f t="shared" si="8"/>
        <v>0</v>
      </c>
      <c r="K171" s="38"/>
      <c r="L171" s="38"/>
    </row>
    <row r="172" spans="3:12" s="4" customFormat="1" ht="21" x14ac:dyDescent="0.25">
      <c r="C172" s="8" t="s">
        <v>0</v>
      </c>
      <c r="D172" s="11">
        <v>43999</v>
      </c>
      <c r="E172" s="47">
        <v>1</v>
      </c>
      <c r="F172" s="49"/>
      <c r="G172" s="56">
        <f t="shared" si="7"/>
        <v>110</v>
      </c>
      <c r="H172" s="57">
        <f>IF(C172="SEGUNDA-FEIRA",CONFIGURAÇÕES!$C$10,IF(C172="TERÇA-FEIRA",CONFIGURAÇÕES!$C$11,IF(C172="QUARTA-FEIRA",CONFIGURAÇÕES!$C$12,IF(C172="QUINTA-FEIRA",CONFIGURAÇÕES!$C$13,IF(C172="SEXTA-FEIRA",CONFIGURAÇÕES!$C$14,IF(C172="SÁBADO",CONFIGURAÇÕES!$C$15,0))))))</f>
        <v>0</v>
      </c>
      <c r="I172" s="85">
        <f t="shared" si="6"/>
        <v>0</v>
      </c>
      <c r="J172" s="38">
        <f t="shared" si="8"/>
        <v>0</v>
      </c>
      <c r="K172" s="38"/>
      <c r="L172" s="38"/>
    </row>
    <row r="173" spans="3:12" s="4" customFormat="1" ht="21" x14ac:dyDescent="0.25">
      <c r="C173" s="8" t="s">
        <v>1</v>
      </c>
      <c r="D173" s="11">
        <v>44000</v>
      </c>
      <c r="E173" s="47">
        <v>1</v>
      </c>
      <c r="F173" s="49"/>
      <c r="G173" s="56">
        <f t="shared" si="7"/>
        <v>111</v>
      </c>
      <c r="H173" s="57">
        <f>IF(C173="SEGUNDA-FEIRA",CONFIGURAÇÕES!$C$10,IF(C173="TERÇA-FEIRA",CONFIGURAÇÕES!$C$11,IF(C173="QUARTA-FEIRA",CONFIGURAÇÕES!$C$12,IF(C173="QUINTA-FEIRA",CONFIGURAÇÕES!$C$13,IF(C173="SEXTA-FEIRA",CONFIGURAÇÕES!$C$14,IF(C173="SÁBADO",CONFIGURAÇÕES!$C$15,0))))))</f>
        <v>0</v>
      </c>
      <c r="I173" s="85">
        <f t="shared" si="6"/>
        <v>0</v>
      </c>
      <c r="J173" s="38">
        <f t="shared" si="8"/>
        <v>0</v>
      </c>
      <c r="K173" s="38"/>
      <c r="L173" s="38"/>
    </row>
    <row r="174" spans="3:12" s="4" customFormat="1" ht="21" x14ac:dyDescent="0.25">
      <c r="C174" s="8" t="s">
        <v>2</v>
      </c>
      <c r="D174" s="11">
        <v>44001</v>
      </c>
      <c r="E174" s="47">
        <v>1</v>
      </c>
      <c r="F174" s="49"/>
      <c r="G174" s="56">
        <f t="shared" si="7"/>
        <v>112</v>
      </c>
      <c r="H174" s="57">
        <f>IF(C174="SEGUNDA-FEIRA",CONFIGURAÇÕES!$C$10,IF(C174="TERÇA-FEIRA",CONFIGURAÇÕES!$C$11,IF(C174="QUARTA-FEIRA",CONFIGURAÇÕES!$C$12,IF(C174="QUINTA-FEIRA",CONFIGURAÇÕES!$C$13,IF(C174="SEXTA-FEIRA",CONFIGURAÇÕES!$C$14,IF(C174="SÁBADO",CONFIGURAÇÕES!$C$15,0))))))</f>
        <v>0</v>
      </c>
      <c r="I174" s="85">
        <f t="shared" si="6"/>
        <v>0</v>
      </c>
      <c r="J174" s="38">
        <f t="shared" si="8"/>
        <v>0</v>
      </c>
      <c r="K174" s="38"/>
      <c r="L174" s="38"/>
    </row>
    <row r="175" spans="3:12" s="4" customFormat="1" ht="21" x14ac:dyDescent="0.25">
      <c r="C175" s="8" t="s">
        <v>3</v>
      </c>
      <c r="D175" s="11">
        <v>44002</v>
      </c>
      <c r="E175" s="47">
        <v>0</v>
      </c>
      <c r="F175" s="49"/>
      <c r="G175" s="56">
        <f t="shared" si="7"/>
        <v>113</v>
      </c>
      <c r="H175" s="57">
        <f>IF(C175="SEGUNDA-FEIRA",CONFIGURAÇÕES!$C$10,IF(C175="TERÇA-FEIRA",CONFIGURAÇÕES!$C$11,IF(C175="QUARTA-FEIRA",CONFIGURAÇÕES!$C$12,IF(C175="QUINTA-FEIRA",CONFIGURAÇÕES!$C$13,IF(C175="SEXTA-FEIRA",CONFIGURAÇÕES!$C$14,IF(C175="SÁBADO",CONFIGURAÇÕES!$C$15,0))))))</f>
        <v>0</v>
      </c>
      <c r="I175" s="85">
        <f t="shared" si="6"/>
        <v>0</v>
      </c>
      <c r="J175" s="38">
        <f t="shared" si="8"/>
        <v>0</v>
      </c>
      <c r="K175" s="38"/>
      <c r="L175" s="38"/>
    </row>
    <row r="176" spans="3:12" s="4" customFormat="1" ht="21" x14ac:dyDescent="0.25">
      <c r="C176" s="8" t="s">
        <v>4</v>
      </c>
      <c r="D176" s="11">
        <v>44003</v>
      </c>
      <c r="E176" s="47">
        <v>0</v>
      </c>
      <c r="F176" s="49"/>
      <c r="G176" s="56">
        <f t="shared" si="7"/>
        <v>113</v>
      </c>
      <c r="H176" s="57">
        <f>IF(C176="SEGUNDA-FEIRA",CONFIGURAÇÕES!$C$10,IF(C176="TERÇA-FEIRA",CONFIGURAÇÕES!$C$11,IF(C176="QUARTA-FEIRA",CONFIGURAÇÕES!$C$12,IF(C176="QUINTA-FEIRA",CONFIGURAÇÕES!$C$13,IF(C176="SEXTA-FEIRA",CONFIGURAÇÕES!$C$14,IF(C176="SÁBADO",CONFIGURAÇÕES!$C$15,0))))))</f>
        <v>0</v>
      </c>
      <c r="I176" s="85">
        <f t="shared" si="6"/>
        <v>0</v>
      </c>
      <c r="J176" s="38">
        <f t="shared" si="8"/>
        <v>0</v>
      </c>
      <c r="K176" s="38"/>
      <c r="L176" s="38"/>
    </row>
    <row r="177" spans="3:12" s="4" customFormat="1" ht="21" x14ac:dyDescent="0.25">
      <c r="C177" s="8" t="s">
        <v>5</v>
      </c>
      <c r="D177" s="11">
        <v>44004</v>
      </c>
      <c r="E177" s="47">
        <v>1</v>
      </c>
      <c r="F177" s="49"/>
      <c r="G177" s="56">
        <f t="shared" si="7"/>
        <v>113</v>
      </c>
      <c r="H177" s="57">
        <f>IF(C177="SEGUNDA-FEIRA",CONFIGURAÇÕES!$C$10,IF(C177="TERÇA-FEIRA",CONFIGURAÇÕES!$C$11,IF(C177="QUARTA-FEIRA",CONFIGURAÇÕES!$C$12,IF(C177="QUINTA-FEIRA",CONFIGURAÇÕES!$C$13,IF(C177="SEXTA-FEIRA",CONFIGURAÇÕES!$C$14,IF(C177="SÁBADO",CONFIGURAÇÕES!$C$15,0))))))</f>
        <v>0</v>
      </c>
      <c r="I177" s="85">
        <f t="shared" si="6"/>
        <v>0</v>
      </c>
      <c r="J177" s="38">
        <f t="shared" si="8"/>
        <v>0</v>
      </c>
      <c r="K177" s="38"/>
      <c r="L177" s="38"/>
    </row>
    <row r="178" spans="3:12" s="4" customFormat="1" ht="21" x14ac:dyDescent="0.25">
      <c r="C178" s="8" t="s">
        <v>6</v>
      </c>
      <c r="D178" s="11">
        <v>44005</v>
      </c>
      <c r="E178" s="47">
        <v>1</v>
      </c>
      <c r="F178" s="49"/>
      <c r="G178" s="56">
        <f t="shared" si="7"/>
        <v>114</v>
      </c>
      <c r="H178" s="57">
        <f>IF(C178="SEGUNDA-FEIRA",CONFIGURAÇÕES!$C$10,IF(C178="TERÇA-FEIRA",CONFIGURAÇÕES!$C$11,IF(C178="QUARTA-FEIRA",CONFIGURAÇÕES!$C$12,IF(C178="QUINTA-FEIRA",CONFIGURAÇÕES!$C$13,IF(C178="SEXTA-FEIRA",CONFIGURAÇÕES!$C$14,IF(C178="SÁBADO",CONFIGURAÇÕES!$C$15,0))))))</f>
        <v>0</v>
      </c>
      <c r="I178" s="85">
        <f t="shared" si="6"/>
        <v>0</v>
      </c>
      <c r="J178" s="38">
        <f t="shared" si="8"/>
        <v>0</v>
      </c>
      <c r="K178" s="38"/>
      <c r="L178" s="38"/>
    </row>
    <row r="179" spans="3:12" s="4" customFormat="1" ht="21" x14ac:dyDescent="0.25">
      <c r="C179" s="8" t="s">
        <v>0</v>
      </c>
      <c r="D179" s="11">
        <v>44006</v>
      </c>
      <c r="E179" s="47">
        <v>1</v>
      </c>
      <c r="F179" s="49"/>
      <c r="G179" s="56">
        <f t="shared" si="7"/>
        <v>115</v>
      </c>
      <c r="H179" s="57">
        <f>IF(C179="SEGUNDA-FEIRA",CONFIGURAÇÕES!$C$10,IF(C179="TERÇA-FEIRA",CONFIGURAÇÕES!$C$11,IF(C179="QUARTA-FEIRA",CONFIGURAÇÕES!$C$12,IF(C179="QUINTA-FEIRA",CONFIGURAÇÕES!$C$13,IF(C179="SEXTA-FEIRA",CONFIGURAÇÕES!$C$14,IF(C179="SÁBADO",CONFIGURAÇÕES!$C$15,0))))))</f>
        <v>0</v>
      </c>
      <c r="I179" s="85">
        <f t="shared" si="6"/>
        <v>0</v>
      </c>
      <c r="J179" s="38">
        <f t="shared" si="8"/>
        <v>0</v>
      </c>
      <c r="K179" s="38"/>
      <c r="L179" s="38"/>
    </row>
    <row r="180" spans="3:12" s="4" customFormat="1" ht="21" x14ac:dyDescent="0.25">
      <c r="C180" s="8" t="s">
        <v>1</v>
      </c>
      <c r="D180" s="11">
        <v>44007</v>
      </c>
      <c r="E180" s="47">
        <v>1</v>
      </c>
      <c r="F180" s="49"/>
      <c r="G180" s="56">
        <f t="shared" si="7"/>
        <v>116</v>
      </c>
      <c r="H180" s="57">
        <f>IF(C180="SEGUNDA-FEIRA",CONFIGURAÇÕES!$C$10,IF(C180="TERÇA-FEIRA",CONFIGURAÇÕES!$C$11,IF(C180="QUARTA-FEIRA",CONFIGURAÇÕES!$C$12,IF(C180="QUINTA-FEIRA",CONFIGURAÇÕES!$C$13,IF(C180="SEXTA-FEIRA",CONFIGURAÇÕES!$C$14,IF(C180="SÁBADO",CONFIGURAÇÕES!$C$15,0))))))</f>
        <v>0</v>
      </c>
      <c r="I180" s="85">
        <f t="shared" si="6"/>
        <v>0</v>
      </c>
      <c r="J180" s="38">
        <f t="shared" si="8"/>
        <v>0</v>
      </c>
      <c r="K180" s="38"/>
      <c r="L180" s="38"/>
    </row>
    <row r="181" spans="3:12" s="4" customFormat="1" ht="21" x14ac:dyDescent="0.25">
      <c r="C181" s="8" t="s">
        <v>2</v>
      </c>
      <c r="D181" s="11">
        <v>44008</v>
      </c>
      <c r="E181" s="47">
        <v>1</v>
      </c>
      <c r="F181" s="49"/>
      <c r="G181" s="56">
        <f t="shared" si="7"/>
        <v>117</v>
      </c>
      <c r="H181" s="57">
        <f>IF(C181="SEGUNDA-FEIRA",CONFIGURAÇÕES!$C$10,IF(C181="TERÇA-FEIRA",CONFIGURAÇÕES!$C$11,IF(C181="QUARTA-FEIRA",CONFIGURAÇÕES!$C$12,IF(C181="QUINTA-FEIRA",CONFIGURAÇÕES!$C$13,IF(C181="SEXTA-FEIRA",CONFIGURAÇÕES!$C$14,IF(C181="SÁBADO",CONFIGURAÇÕES!$C$15,0))))))</f>
        <v>0</v>
      </c>
      <c r="I181" s="85">
        <f t="shared" si="6"/>
        <v>0</v>
      </c>
      <c r="J181" s="38">
        <f t="shared" si="8"/>
        <v>0</v>
      </c>
      <c r="K181" s="38"/>
      <c r="L181" s="38"/>
    </row>
    <row r="182" spans="3:12" s="4" customFormat="1" ht="21" x14ac:dyDescent="0.25">
      <c r="C182" s="8" t="s">
        <v>3</v>
      </c>
      <c r="D182" s="11">
        <v>44009</v>
      </c>
      <c r="E182" s="47">
        <v>0</v>
      </c>
      <c r="F182" s="49"/>
      <c r="G182" s="56">
        <f t="shared" si="7"/>
        <v>118</v>
      </c>
      <c r="H182" s="57">
        <f>IF(C182="SEGUNDA-FEIRA",CONFIGURAÇÕES!$C$10,IF(C182="TERÇA-FEIRA",CONFIGURAÇÕES!$C$11,IF(C182="QUARTA-FEIRA",CONFIGURAÇÕES!$C$12,IF(C182="QUINTA-FEIRA",CONFIGURAÇÕES!$C$13,IF(C182="SEXTA-FEIRA",CONFIGURAÇÕES!$C$14,IF(C182="SÁBADO",CONFIGURAÇÕES!$C$15,0))))))</f>
        <v>0</v>
      </c>
      <c r="I182" s="85">
        <f t="shared" si="6"/>
        <v>0</v>
      </c>
      <c r="J182" s="38">
        <f t="shared" si="8"/>
        <v>0</v>
      </c>
      <c r="K182" s="38"/>
      <c r="L182" s="38"/>
    </row>
    <row r="183" spans="3:12" s="4" customFormat="1" ht="21" x14ac:dyDescent="0.25">
      <c r="C183" s="8" t="s">
        <v>4</v>
      </c>
      <c r="D183" s="11">
        <v>44010</v>
      </c>
      <c r="E183" s="47">
        <v>0</v>
      </c>
      <c r="F183" s="49"/>
      <c r="G183" s="56">
        <f t="shared" si="7"/>
        <v>118</v>
      </c>
      <c r="H183" s="57">
        <f>IF(C183="SEGUNDA-FEIRA",CONFIGURAÇÕES!$C$10,IF(C183="TERÇA-FEIRA",CONFIGURAÇÕES!$C$11,IF(C183="QUARTA-FEIRA",CONFIGURAÇÕES!$C$12,IF(C183="QUINTA-FEIRA",CONFIGURAÇÕES!$C$13,IF(C183="SEXTA-FEIRA",CONFIGURAÇÕES!$C$14,IF(C183="SÁBADO",CONFIGURAÇÕES!$C$15,0))))))</f>
        <v>0</v>
      </c>
      <c r="I183" s="85">
        <f t="shared" si="6"/>
        <v>0</v>
      </c>
      <c r="J183" s="38">
        <f t="shared" si="8"/>
        <v>0</v>
      </c>
      <c r="K183" s="38"/>
      <c r="L183" s="38"/>
    </row>
    <row r="184" spans="3:12" s="4" customFormat="1" ht="21" x14ac:dyDescent="0.25">
      <c r="C184" s="8" t="s">
        <v>5</v>
      </c>
      <c r="D184" s="11">
        <v>44011</v>
      </c>
      <c r="E184" s="47">
        <v>1</v>
      </c>
      <c r="F184" s="49"/>
      <c r="G184" s="56">
        <f t="shared" si="7"/>
        <v>118</v>
      </c>
      <c r="H184" s="57">
        <f>IF(C184="SEGUNDA-FEIRA",CONFIGURAÇÕES!$C$10,IF(C184="TERÇA-FEIRA",CONFIGURAÇÕES!$C$11,IF(C184="QUARTA-FEIRA",CONFIGURAÇÕES!$C$12,IF(C184="QUINTA-FEIRA",CONFIGURAÇÕES!$C$13,IF(C184="SEXTA-FEIRA",CONFIGURAÇÕES!$C$14,IF(C184="SÁBADO",CONFIGURAÇÕES!$C$15,0))))))</f>
        <v>0</v>
      </c>
      <c r="I184" s="85">
        <f t="shared" si="6"/>
        <v>0</v>
      </c>
      <c r="J184" s="38">
        <f t="shared" si="8"/>
        <v>0</v>
      </c>
      <c r="K184" s="38"/>
      <c r="L184" s="38"/>
    </row>
    <row r="185" spans="3:12" s="4" customFormat="1" ht="21" x14ac:dyDescent="0.25">
      <c r="C185" s="8" t="s">
        <v>6</v>
      </c>
      <c r="D185" s="11">
        <v>44012</v>
      </c>
      <c r="E185" s="47">
        <v>1</v>
      </c>
      <c r="F185" s="49"/>
      <c r="G185" s="56">
        <f t="shared" si="7"/>
        <v>119</v>
      </c>
      <c r="H185" s="57">
        <f>IF(C185="SEGUNDA-FEIRA",CONFIGURAÇÕES!$C$10,IF(C185="TERÇA-FEIRA",CONFIGURAÇÕES!$C$11,IF(C185="QUARTA-FEIRA",CONFIGURAÇÕES!$C$12,IF(C185="QUINTA-FEIRA",CONFIGURAÇÕES!$C$13,IF(C185="SEXTA-FEIRA",CONFIGURAÇÕES!$C$14,IF(C185="SÁBADO",CONFIGURAÇÕES!$C$15,0))))))</f>
        <v>0</v>
      </c>
      <c r="I185" s="85">
        <f t="shared" si="6"/>
        <v>0</v>
      </c>
      <c r="J185" s="38">
        <f t="shared" si="8"/>
        <v>0</v>
      </c>
      <c r="K185" s="38"/>
      <c r="L185" s="38"/>
    </row>
    <row r="186" spans="3:12" s="4" customFormat="1" ht="21" x14ac:dyDescent="0.25">
      <c r="C186" s="8" t="s">
        <v>0</v>
      </c>
      <c r="D186" s="11">
        <v>44013</v>
      </c>
      <c r="E186" s="47">
        <v>1</v>
      </c>
      <c r="F186" s="49"/>
      <c r="G186" s="56">
        <f t="shared" si="7"/>
        <v>120</v>
      </c>
      <c r="H186" s="57">
        <f>IF(C186="SEGUNDA-FEIRA",CONFIGURAÇÕES!$C$10,IF(C186="TERÇA-FEIRA",CONFIGURAÇÕES!$C$11,IF(C186="QUARTA-FEIRA",CONFIGURAÇÕES!$C$12,IF(C186="QUINTA-FEIRA",CONFIGURAÇÕES!$C$13,IF(C186="SEXTA-FEIRA",CONFIGURAÇÕES!$C$14,IF(C186="SÁBADO",CONFIGURAÇÕES!$C$15,0))))))</f>
        <v>0</v>
      </c>
      <c r="I186" s="85">
        <f t="shared" si="6"/>
        <v>0</v>
      </c>
      <c r="J186" s="38">
        <f t="shared" si="8"/>
        <v>0</v>
      </c>
      <c r="K186" s="38"/>
      <c r="L186" s="38"/>
    </row>
    <row r="187" spans="3:12" s="4" customFormat="1" ht="21" x14ac:dyDescent="0.25">
      <c r="C187" s="8" t="s">
        <v>1</v>
      </c>
      <c r="D187" s="11">
        <v>44014</v>
      </c>
      <c r="E187" s="47">
        <v>1</v>
      </c>
      <c r="F187" s="49"/>
      <c r="G187" s="56">
        <f t="shared" si="7"/>
        <v>121</v>
      </c>
      <c r="H187" s="57">
        <f>IF(C187="SEGUNDA-FEIRA",CONFIGURAÇÕES!$C$10,IF(C187="TERÇA-FEIRA",CONFIGURAÇÕES!$C$11,IF(C187="QUARTA-FEIRA",CONFIGURAÇÕES!$C$12,IF(C187="QUINTA-FEIRA",CONFIGURAÇÕES!$C$13,IF(C187="SEXTA-FEIRA",CONFIGURAÇÕES!$C$14,IF(C187="SÁBADO",CONFIGURAÇÕES!$C$15,0))))))</f>
        <v>0</v>
      </c>
      <c r="I187" s="85">
        <f t="shared" si="6"/>
        <v>0</v>
      </c>
      <c r="J187" s="38">
        <f t="shared" si="8"/>
        <v>0</v>
      </c>
      <c r="K187" s="38"/>
      <c r="L187" s="38"/>
    </row>
    <row r="188" spans="3:12" s="4" customFormat="1" ht="21" x14ac:dyDescent="0.25">
      <c r="C188" s="8" t="s">
        <v>2</v>
      </c>
      <c r="D188" s="11">
        <v>44015</v>
      </c>
      <c r="E188" s="47">
        <v>1</v>
      </c>
      <c r="F188" s="49"/>
      <c r="G188" s="56">
        <f t="shared" si="7"/>
        <v>122</v>
      </c>
      <c r="H188" s="57">
        <f>IF(C188="SEGUNDA-FEIRA",CONFIGURAÇÕES!$C$10,IF(C188="TERÇA-FEIRA",CONFIGURAÇÕES!$C$11,IF(C188="QUARTA-FEIRA",CONFIGURAÇÕES!$C$12,IF(C188="QUINTA-FEIRA",CONFIGURAÇÕES!$C$13,IF(C188="SEXTA-FEIRA",CONFIGURAÇÕES!$C$14,IF(C188="SÁBADO",CONFIGURAÇÕES!$C$15,0))))))</f>
        <v>0</v>
      </c>
      <c r="I188" s="85">
        <f t="shared" si="6"/>
        <v>0</v>
      </c>
      <c r="J188" s="38">
        <f t="shared" si="8"/>
        <v>0</v>
      </c>
      <c r="K188" s="38"/>
      <c r="L188" s="38"/>
    </row>
    <row r="189" spans="3:12" s="4" customFormat="1" ht="21" x14ac:dyDescent="0.25">
      <c r="C189" s="8" t="s">
        <v>3</v>
      </c>
      <c r="D189" s="11">
        <v>44016</v>
      </c>
      <c r="E189" s="47">
        <v>0</v>
      </c>
      <c r="F189" s="49"/>
      <c r="G189" s="56">
        <f t="shared" si="7"/>
        <v>123</v>
      </c>
      <c r="H189" s="57">
        <f>IF(C189="SEGUNDA-FEIRA",CONFIGURAÇÕES!$C$10,IF(C189="TERÇA-FEIRA",CONFIGURAÇÕES!$C$11,IF(C189="QUARTA-FEIRA",CONFIGURAÇÕES!$C$12,IF(C189="QUINTA-FEIRA",CONFIGURAÇÕES!$C$13,IF(C189="SEXTA-FEIRA",CONFIGURAÇÕES!$C$14,IF(C189="SÁBADO",CONFIGURAÇÕES!$C$15,0))))))</f>
        <v>0</v>
      </c>
      <c r="I189" s="85">
        <f t="shared" si="6"/>
        <v>0</v>
      </c>
      <c r="J189" s="38">
        <f t="shared" si="8"/>
        <v>0</v>
      </c>
      <c r="K189" s="38"/>
      <c r="L189" s="38"/>
    </row>
    <row r="190" spans="3:12" s="4" customFormat="1" ht="21" x14ac:dyDescent="0.25">
      <c r="C190" s="8" t="s">
        <v>4</v>
      </c>
      <c r="D190" s="11">
        <v>44017</v>
      </c>
      <c r="E190" s="47">
        <v>0</v>
      </c>
      <c r="F190" s="49"/>
      <c r="G190" s="56">
        <f t="shared" si="7"/>
        <v>123</v>
      </c>
      <c r="H190" s="57">
        <f>IF(C190="SEGUNDA-FEIRA",CONFIGURAÇÕES!$C$10,IF(C190="TERÇA-FEIRA",CONFIGURAÇÕES!$C$11,IF(C190="QUARTA-FEIRA",CONFIGURAÇÕES!$C$12,IF(C190="QUINTA-FEIRA",CONFIGURAÇÕES!$C$13,IF(C190="SEXTA-FEIRA",CONFIGURAÇÕES!$C$14,IF(C190="SÁBADO",CONFIGURAÇÕES!$C$15,0))))))</f>
        <v>0</v>
      </c>
      <c r="I190" s="85">
        <f t="shared" si="6"/>
        <v>0</v>
      </c>
      <c r="J190" s="38">
        <f t="shared" si="8"/>
        <v>0</v>
      </c>
      <c r="K190" s="38"/>
      <c r="L190" s="38"/>
    </row>
    <row r="191" spans="3:12" s="4" customFormat="1" ht="21" x14ac:dyDescent="0.25">
      <c r="C191" s="8" t="s">
        <v>5</v>
      </c>
      <c r="D191" s="11">
        <v>44018</v>
      </c>
      <c r="E191" s="47">
        <v>1</v>
      </c>
      <c r="F191" s="49"/>
      <c r="G191" s="56">
        <f t="shared" si="7"/>
        <v>123</v>
      </c>
      <c r="H191" s="57">
        <f>IF(C191="SEGUNDA-FEIRA",CONFIGURAÇÕES!$C$10,IF(C191="TERÇA-FEIRA",CONFIGURAÇÕES!$C$11,IF(C191="QUARTA-FEIRA",CONFIGURAÇÕES!$C$12,IF(C191="QUINTA-FEIRA",CONFIGURAÇÕES!$C$13,IF(C191="SEXTA-FEIRA",CONFIGURAÇÕES!$C$14,IF(C191="SÁBADO",CONFIGURAÇÕES!$C$15,0))))))</f>
        <v>0</v>
      </c>
      <c r="I191" s="85">
        <f t="shared" si="6"/>
        <v>0</v>
      </c>
      <c r="J191" s="38">
        <f t="shared" si="8"/>
        <v>0</v>
      </c>
      <c r="K191" s="38"/>
      <c r="L191" s="38"/>
    </row>
    <row r="192" spans="3:12" s="4" customFormat="1" ht="21" x14ac:dyDescent="0.25">
      <c r="C192" s="8" t="s">
        <v>6</v>
      </c>
      <c r="D192" s="11">
        <v>44019</v>
      </c>
      <c r="E192" s="47">
        <v>1</v>
      </c>
      <c r="F192" s="49"/>
      <c r="G192" s="56">
        <f t="shared" si="7"/>
        <v>124</v>
      </c>
      <c r="H192" s="57">
        <f>IF(C192="SEGUNDA-FEIRA",CONFIGURAÇÕES!$C$10,IF(C192="TERÇA-FEIRA",CONFIGURAÇÕES!$C$11,IF(C192="QUARTA-FEIRA",CONFIGURAÇÕES!$C$12,IF(C192="QUINTA-FEIRA",CONFIGURAÇÕES!$C$13,IF(C192="SEXTA-FEIRA",CONFIGURAÇÕES!$C$14,IF(C192="SÁBADO",CONFIGURAÇÕES!$C$15,0))))))</f>
        <v>0</v>
      </c>
      <c r="I192" s="85">
        <f t="shared" si="6"/>
        <v>0</v>
      </c>
      <c r="J192" s="38">
        <f t="shared" si="8"/>
        <v>0</v>
      </c>
      <c r="K192" s="38"/>
      <c r="L192" s="38"/>
    </row>
    <row r="193" spans="3:12" s="4" customFormat="1" ht="21" x14ac:dyDescent="0.25">
      <c r="C193" s="8" t="s">
        <v>0</v>
      </c>
      <c r="D193" s="11">
        <v>44020</v>
      </c>
      <c r="E193" s="47">
        <v>1</v>
      </c>
      <c r="F193" s="49"/>
      <c r="G193" s="56">
        <f t="shared" si="7"/>
        <v>125</v>
      </c>
      <c r="H193" s="57">
        <f>IF(C193="SEGUNDA-FEIRA",CONFIGURAÇÕES!$C$10,IF(C193="TERÇA-FEIRA",CONFIGURAÇÕES!$C$11,IF(C193="QUARTA-FEIRA",CONFIGURAÇÕES!$C$12,IF(C193="QUINTA-FEIRA",CONFIGURAÇÕES!$C$13,IF(C193="SEXTA-FEIRA",CONFIGURAÇÕES!$C$14,IF(C193="SÁBADO",CONFIGURAÇÕES!$C$15,0))))))</f>
        <v>0</v>
      </c>
      <c r="I193" s="85">
        <f t="shared" si="6"/>
        <v>0</v>
      </c>
      <c r="J193" s="38">
        <f t="shared" si="8"/>
        <v>0</v>
      </c>
      <c r="K193" s="38"/>
      <c r="L193" s="38"/>
    </row>
    <row r="194" spans="3:12" s="4" customFormat="1" ht="21" x14ac:dyDescent="0.25">
      <c r="C194" s="8" t="s">
        <v>1</v>
      </c>
      <c r="D194" s="11">
        <v>44021</v>
      </c>
      <c r="E194" s="47">
        <v>1</v>
      </c>
      <c r="F194" s="49"/>
      <c r="G194" s="56">
        <f t="shared" si="7"/>
        <v>126</v>
      </c>
      <c r="H194" s="57">
        <f>IF(C194="SEGUNDA-FEIRA",CONFIGURAÇÕES!$C$10,IF(C194="TERÇA-FEIRA",CONFIGURAÇÕES!$C$11,IF(C194="QUARTA-FEIRA",CONFIGURAÇÕES!$C$12,IF(C194="QUINTA-FEIRA",CONFIGURAÇÕES!$C$13,IF(C194="SEXTA-FEIRA",CONFIGURAÇÕES!$C$14,IF(C194="SÁBADO",CONFIGURAÇÕES!$C$15,0))))))</f>
        <v>0</v>
      </c>
      <c r="I194" s="85">
        <f t="shared" si="6"/>
        <v>0</v>
      </c>
      <c r="J194" s="38">
        <f t="shared" si="8"/>
        <v>0</v>
      </c>
      <c r="K194" s="38"/>
      <c r="L194" s="38"/>
    </row>
    <row r="195" spans="3:12" s="4" customFormat="1" ht="21" x14ac:dyDescent="0.25">
      <c r="C195" s="8" t="s">
        <v>2</v>
      </c>
      <c r="D195" s="11">
        <v>44022</v>
      </c>
      <c r="E195" s="47">
        <v>1</v>
      </c>
      <c r="F195" s="49"/>
      <c r="G195" s="56">
        <f t="shared" si="7"/>
        <v>127</v>
      </c>
      <c r="H195" s="57">
        <f>IF(C195="SEGUNDA-FEIRA",CONFIGURAÇÕES!$C$10,IF(C195="TERÇA-FEIRA",CONFIGURAÇÕES!$C$11,IF(C195="QUARTA-FEIRA",CONFIGURAÇÕES!$C$12,IF(C195="QUINTA-FEIRA",CONFIGURAÇÕES!$C$13,IF(C195="SEXTA-FEIRA",CONFIGURAÇÕES!$C$14,IF(C195="SÁBADO",CONFIGURAÇÕES!$C$15,0))))))</f>
        <v>0</v>
      </c>
      <c r="I195" s="85">
        <f t="shared" si="6"/>
        <v>0</v>
      </c>
      <c r="J195" s="38">
        <f t="shared" si="8"/>
        <v>0</v>
      </c>
      <c r="K195" s="38"/>
      <c r="L195" s="38"/>
    </row>
    <row r="196" spans="3:12" s="4" customFormat="1" ht="21" x14ac:dyDescent="0.25">
      <c r="C196" s="8" t="s">
        <v>3</v>
      </c>
      <c r="D196" s="11">
        <v>44023</v>
      </c>
      <c r="E196" s="47">
        <v>0</v>
      </c>
      <c r="F196" s="49"/>
      <c r="G196" s="56">
        <f t="shared" si="7"/>
        <v>128</v>
      </c>
      <c r="H196" s="57">
        <f>IF(C196="SEGUNDA-FEIRA",CONFIGURAÇÕES!$C$10,IF(C196="TERÇA-FEIRA",CONFIGURAÇÕES!$C$11,IF(C196="QUARTA-FEIRA",CONFIGURAÇÕES!$C$12,IF(C196="QUINTA-FEIRA",CONFIGURAÇÕES!$C$13,IF(C196="SEXTA-FEIRA",CONFIGURAÇÕES!$C$14,IF(C196="SÁBADO",CONFIGURAÇÕES!$C$15,0))))))</f>
        <v>0</v>
      </c>
      <c r="I196" s="85">
        <f t="shared" ref="I196:I259" si="9">H196*E196</f>
        <v>0</v>
      </c>
      <c r="J196" s="38">
        <f t="shared" si="8"/>
        <v>0</v>
      </c>
      <c r="K196" s="38"/>
      <c r="L196" s="38"/>
    </row>
    <row r="197" spans="3:12" s="4" customFormat="1" ht="21" x14ac:dyDescent="0.25">
      <c r="C197" s="8" t="s">
        <v>4</v>
      </c>
      <c r="D197" s="11">
        <v>44024</v>
      </c>
      <c r="E197" s="47">
        <v>0</v>
      </c>
      <c r="F197" s="49"/>
      <c r="G197" s="56">
        <f t="shared" si="7"/>
        <v>128</v>
      </c>
      <c r="H197" s="57">
        <f>IF(C197="SEGUNDA-FEIRA",CONFIGURAÇÕES!$C$10,IF(C197="TERÇA-FEIRA",CONFIGURAÇÕES!$C$11,IF(C197="QUARTA-FEIRA",CONFIGURAÇÕES!$C$12,IF(C197="QUINTA-FEIRA",CONFIGURAÇÕES!$C$13,IF(C197="SEXTA-FEIRA",CONFIGURAÇÕES!$C$14,IF(C197="SÁBADO",CONFIGURAÇÕES!$C$15,0))))))</f>
        <v>0</v>
      </c>
      <c r="I197" s="85">
        <f t="shared" si="9"/>
        <v>0</v>
      </c>
      <c r="J197" s="38">
        <f t="shared" si="8"/>
        <v>0</v>
      </c>
      <c r="K197" s="38"/>
      <c r="L197" s="38"/>
    </row>
    <row r="198" spans="3:12" s="4" customFormat="1" ht="21" x14ac:dyDescent="0.25">
      <c r="C198" s="8" t="s">
        <v>5</v>
      </c>
      <c r="D198" s="11">
        <v>44025</v>
      </c>
      <c r="E198" s="47">
        <v>1</v>
      </c>
      <c r="F198" s="49"/>
      <c r="G198" s="56">
        <f t="shared" ref="G198:G261" si="10">E197+G197</f>
        <v>128</v>
      </c>
      <c r="H198" s="57">
        <f>IF(C198="SEGUNDA-FEIRA",CONFIGURAÇÕES!$C$10,IF(C198="TERÇA-FEIRA",CONFIGURAÇÕES!$C$11,IF(C198="QUARTA-FEIRA",CONFIGURAÇÕES!$C$12,IF(C198="QUINTA-FEIRA",CONFIGURAÇÕES!$C$13,IF(C198="SEXTA-FEIRA",CONFIGURAÇÕES!$C$14,IF(C198="SÁBADO",CONFIGURAÇÕES!$C$15,0))))))</f>
        <v>0</v>
      </c>
      <c r="I198" s="85">
        <f t="shared" si="9"/>
        <v>0</v>
      </c>
      <c r="J198" s="38">
        <f t="shared" ref="J198:J261" si="11">J197+I197</f>
        <v>0</v>
      </c>
      <c r="K198" s="38"/>
      <c r="L198" s="38"/>
    </row>
    <row r="199" spans="3:12" s="4" customFormat="1" ht="21" x14ac:dyDescent="0.25">
      <c r="C199" s="8" t="s">
        <v>6</v>
      </c>
      <c r="D199" s="11">
        <v>44026</v>
      </c>
      <c r="E199" s="47">
        <v>1</v>
      </c>
      <c r="F199" s="49"/>
      <c r="G199" s="56">
        <f t="shared" si="10"/>
        <v>129</v>
      </c>
      <c r="H199" s="57">
        <f>IF(C199="SEGUNDA-FEIRA",CONFIGURAÇÕES!$C$10,IF(C199="TERÇA-FEIRA",CONFIGURAÇÕES!$C$11,IF(C199="QUARTA-FEIRA",CONFIGURAÇÕES!$C$12,IF(C199="QUINTA-FEIRA",CONFIGURAÇÕES!$C$13,IF(C199="SEXTA-FEIRA",CONFIGURAÇÕES!$C$14,IF(C199="SÁBADO",CONFIGURAÇÕES!$C$15,0))))))</f>
        <v>0</v>
      </c>
      <c r="I199" s="85">
        <f t="shared" si="9"/>
        <v>0</v>
      </c>
      <c r="J199" s="38">
        <f t="shared" si="11"/>
        <v>0</v>
      </c>
      <c r="K199" s="38"/>
      <c r="L199" s="38"/>
    </row>
    <row r="200" spans="3:12" s="4" customFormat="1" ht="21" x14ac:dyDescent="0.25">
      <c r="C200" s="8" t="s">
        <v>0</v>
      </c>
      <c r="D200" s="11">
        <v>44027</v>
      </c>
      <c r="E200" s="47">
        <v>1</v>
      </c>
      <c r="F200" s="49"/>
      <c r="G200" s="56">
        <f t="shared" si="10"/>
        <v>130</v>
      </c>
      <c r="H200" s="57">
        <f>IF(C200="SEGUNDA-FEIRA",CONFIGURAÇÕES!$C$10,IF(C200="TERÇA-FEIRA",CONFIGURAÇÕES!$C$11,IF(C200="QUARTA-FEIRA",CONFIGURAÇÕES!$C$12,IF(C200="QUINTA-FEIRA",CONFIGURAÇÕES!$C$13,IF(C200="SEXTA-FEIRA",CONFIGURAÇÕES!$C$14,IF(C200="SÁBADO",CONFIGURAÇÕES!$C$15,0))))))</f>
        <v>0</v>
      </c>
      <c r="I200" s="85">
        <f t="shared" si="9"/>
        <v>0</v>
      </c>
      <c r="J200" s="38">
        <f t="shared" si="11"/>
        <v>0</v>
      </c>
      <c r="K200" s="38"/>
      <c r="L200" s="38"/>
    </row>
    <row r="201" spans="3:12" s="4" customFormat="1" ht="21" x14ac:dyDescent="0.25">
      <c r="C201" s="8" t="s">
        <v>1</v>
      </c>
      <c r="D201" s="11">
        <v>44028</v>
      </c>
      <c r="E201" s="47">
        <v>1</v>
      </c>
      <c r="F201" s="49"/>
      <c r="G201" s="56">
        <f t="shared" si="10"/>
        <v>131</v>
      </c>
      <c r="H201" s="57">
        <f>IF(C201="SEGUNDA-FEIRA",CONFIGURAÇÕES!$C$10,IF(C201="TERÇA-FEIRA",CONFIGURAÇÕES!$C$11,IF(C201="QUARTA-FEIRA",CONFIGURAÇÕES!$C$12,IF(C201="QUINTA-FEIRA",CONFIGURAÇÕES!$C$13,IF(C201="SEXTA-FEIRA",CONFIGURAÇÕES!$C$14,IF(C201="SÁBADO",CONFIGURAÇÕES!$C$15,0))))))</f>
        <v>0</v>
      </c>
      <c r="I201" s="85">
        <f t="shared" si="9"/>
        <v>0</v>
      </c>
      <c r="J201" s="38">
        <f t="shared" si="11"/>
        <v>0</v>
      </c>
      <c r="K201" s="38"/>
      <c r="L201" s="38"/>
    </row>
    <row r="202" spans="3:12" s="4" customFormat="1" ht="21" x14ac:dyDescent="0.25">
      <c r="C202" s="8" t="s">
        <v>2</v>
      </c>
      <c r="D202" s="11">
        <v>44029</v>
      </c>
      <c r="E202" s="47">
        <v>1</v>
      </c>
      <c r="F202" s="49"/>
      <c r="G202" s="56">
        <f t="shared" si="10"/>
        <v>132</v>
      </c>
      <c r="H202" s="57">
        <f>IF(C202="SEGUNDA-FEIRA",CONFIGURAÇÕES!$C$10,IF(C202="TERÇA-FEIRA",CONFIGURAÇÕES!$C$11,IF(C202="QUARTA-FEIRA",CONFIGURAÇÕES!$C$12,IF(C202="QUINTA-FEIRA",CONFIGURAÇÕES!$C$13,IF(C202="SEXTA-FEIRA",CONFIGURAÇÕES!$C$14,IF(C202="SÁBADO",CONFIGURAÇÕES!$C$15,0))))))</f>
        <v>0</v>
      </c>
      <c r="I202" s="85">
        <f t="shared" si="9"/>
        <v>0</v>
      </c>
      <c r="J202" s="38">
        <f t="shared" si="11"/>
        <v>0</v>
      </c>
      <c r="K202" s="38"/>
      <c r="L202" s="38"/>
    </row>
    <row r="203" spans="3:12" s="4" customFormat="1" ht="21" x14ac:dyDescent="0.25">
      <c r="C203" s="8" t="s">
        <v>3</v>
      </c>
      <c r="D203" s="11">
        <v>44030</v>
      </c>
      <c r="E203" s="47">
        <v>0</v>
      </c>
      <c r="F203" s="49"/>
      <c r="G203" s="56">
        <f t="shared" si="10"/>
        <v>133</v>
      </c>
      <c r="H203" s="57">
        <f>IF(C203="SEGUNDA-FEIRA",CONFIGURAÇÕES!$C$10,IF(C203="TERÇA-FEIRA",CONFIGURAÇÕES!$C$11,IF(C203="QUARTA-FEIRA",CONFIGURAÇÕES!$C$12,IF(C203="QUINTA-FEIRA",CONFIGURAÇÕES!$C$13,IF(C203="SEXTA-FEIRA",CONFIGURAÇÕES!$C$14,IF(C203="SÁBADO",CONFIGURAÇÕES!$C$15,0))))))</f>
        <v>0</v>
      </c>
      <c r="I203" s="85">
        <f t="shared" si="9"/>
        <v>0</v>
      </c>
      <c r="J203" s="38">
        <f t="shared" si="11"/>
        <v>0</v>
      </c>
      <c r="K203" s="38"/>
      <c r="L203" s="38"/>
    </row>
    <row r="204" spans="3:12" s="4" customFormat="1" ht="21" x14ac:dyDescent="0.25">
      <c r="C204" s="8" t="s">
        <v>4</v>
      </c>
      <c r="D204" s="11">
        <v>44031</v>
      </c>
      <c r="E204" s="47">
        <v>0</v>
      </c>
      <c r="F204" s="49"/>
      <c r="G204" s="56">
        <f t="shared" si="10"/>
        <v>133</v>
      </c>
      <c r="H204" s="57">
        <f>IF(C204="SEGUNDA-FEIRA",CONFIGURAÇÕES!$C$10,IF(C204="TERÇA-FEIRA",CONFIGURAÇÕES!$C$11,IF(C204="QUARTA-FEIRA",CONFIGURAÇÕES!$C$12,IF(C204="QUINTA-FEIRA",CONFIGURAÇÕES!$C$13,IF(C204="SEXTA-FEIRA",CONFIGURAÇÕES!$C$14,IF(C204="SÁBADO",CONFIGURAÇÕES!$C$15,0))))))</f>
        <v>0</v>
      </c>
      <c r="I204" s="85">
        <f t="shared" si="9"/>
        <v>0</v>
      </c>
      <c r="J204" s="38">
        <f t="shared" si="11"/>
        <v>0</v>
      </c>
      <c r="K204" s="38"/>
      <c r="L204" s="38"/>
    </row>
    <row r="205" spans="3:12" s="4" customFormat="1" ht="21" x14ac:dyDescent="0.25">
      <c r="C205" s="8" t="s">
        <v>5</v>
      </c>
      <c r="D205" s="11">
        <v>44032</v>
      </c>
      <c r="E205" s="47">
        <v>1</v>
      </c>
      <c r="F205" s="49"/>
      <c r="G205" s="56">
        <f t="shared" si="10"/>
        <v>133</v>
      </c>
      <c r="H205" s="57">
        <f>IF(C205="SEGUNDA-FEIRA",CONFIGURAÇÕES!$C$10,IF(C205="TERÇA-FEIRA",CONFIGURAÇÕES!$C$11,IF(C205="QUARTA-FEIRA",CONFIGURAÇÕES!$C$12,IF(C205="QUINTA-FEIRA",CONFIGURAÇÕES!$C$13,IF(C205="SEXTA-FEIRA",CONFIGURAÇÕES!$C$14,IF(C205="SÁBADO",CONFIGURAÇÕES!$C$15,0))))))</f>
        <v>0</v>
      </c>
      <c r="I205" s="85">
        <f t="shared" si="9"/>
        <v>0</v>
      </c>
      <c r="J205" s="38">
        <f t="shared" si="11"/>
        <v>0</v>
      </c>
      <c r="K205" s="38"/>
      <c r="L205" s="38"/>
    </row>
    <row r="206" spans="3:12" s="4" customFormat="1" ht="21" x14ac:dyDescent="0.25">
      <c r="C206" s="8" t="s">
        <v>6</v>
      </c>
      <c r="D206" s="11">
        <v>44033</v>
      </c>
      <c r="E206" s="47">
        <v>1</v>
      </c>
      <c r="F206" s="49"/>
      <c r="G206" s="56">
        <f t="shared" si="10"/>
        <v>134</v>
      </c>
      <c r="H206" s="57">
        <f>IF(C206="SEGUNDA-FEIRA",CONFIGURAÇÕES!$C$10,IF(C206="TERÇA-FEIRA",CONFIGURAÇÕES!$C$11,IF(C206="QUARTA-FEIRA",CONFIGURAÇÕES!$C$12,IF(C206="QUINTA-FEIRA",CONFIGURAÇÕES!$C$13,IF(C206="SEXTA-FEIRA",CONFIGURAÇÕES!$C$14,IF(C206="SÁBADO",CONFIGURAÇÕES!$C$15,0))))))</f>
        <v>0</v>
      </c>
      <c r="I206" s="85">
        <f t="shared" si="9"/>
        <v>0</v>
      </c>
      <c r="J206" s="38">
        <f t="shared" si="11"/>
        <v>0</v>
      </c>
      <c r="K206" s="38"/>
      <c r="L206" s="38"/>
    </row>
    <row r="207" spans="3:12" s="4" customFormat="1" ht="21" x14ac:dyDescent="0.25">
      <c r="C207" s="8" t="s">
        <v>0</v>
      </c>
      <c r="D207" s="11">
        <v>44034</v>
      </c>
      <c r="E207" s="47">
        <v>1</v>
      </c>
      <c r="F207" s="49"/>
      <c r="G207" s="56">
        <f t="shared" si="10"/>
        <v>135</v>
      </c>
      <c r="H207" s="57">
        <f>IF(C207="SEGUNDA-FEIRA",CONFIGURAÇÕES!$C$10,IF(C207="TERÇA-FEIRA",CONFIGURAÇÕES!$C$11,IF(C207="QUARTA-FEIRA",CONFIGURAÇÕES!$C$12,IF(C207="QUINTA-FEIRA",CONFIGURAÇÕES!$C$13,IF(C207="SEXTA-FEIRA",CONFIGURAÇÕES!$C$14,IF(C207="SÁBADO",CONFIGURAÇÕES!$C$15,0))))))</f>
        <v>0</v>
      </c>
      <c r="I207" s="85">
        <f t="shared" si="9"/>
        <v>0</v>
      </c>
      <c r="J207" s="38">
        <f t="shared" si="11"/>
        <v>0</v>
      </c>
      <c r="K207" s="38"/>
      <c r="L207" s="38"/>
    </row>
    <row r="208" spans="3:12" s="4" customFormat="1" ht="21" x14ac:dyDescent="0.25">
      <c r="C208" s="8" t="s">
        <v>1</v>
      </c>
      <c r="D208" s="11">
        <v>44035</v>
      </c>
      <c r="E208" s="47">
        <v>1</v>
      </c>
      <c r="F208" s="49"/>
      <c r="G208" s="56">
        <f t="shared" si="10"/>
        <v>136</v>
      </c>
      <c r="H208" s="57">
        <f>IF(C208="SEGUNDA-FEIRA",CONFIGURAÇÕES!$C$10,IF(C208="TERÇA-FEIRA",CONFIGURAÇÕES!$C$11,IF(C208="QUARTA-FEIRA",CONFIGURAÇÕES!$C$12,IF(C208="QUINTA-FEIRA",CONFIGURAÇÕES!$C$13,IF(C208="SEXTA-FEIRA",CONFIGURAÇÕES!$C$14,IF(C208="SÁBADO",CONFIGURAÇÕES!$C$15,0))))))</f>
        <v>0</v>
      </c>
      <c r="I208" s="85">
        <f t="shared" si="9"/>
        <v>0</v>
      </c>
      <c r="J208" s="38">
        <f t="shared" si="11"/>
        <v>0</v>
      </c>
      <c r="K208" s="38"/>
      <c r="L208" s="38"/>
    </row>
    <row r="209" spans="3:12" s="4" customFormat="1" ht="21" x14ac:dyDescent="0.25">
      <c r="C209" s="8" t="s">
        <v>2</v>
      </c>
      <c r="D209" s="11">
        <v>44036</v>
      </c>
      <c r="E209" s="47">
        <v>1</v>
      </c>
      <c r="F209" s="49"/>
      <c r="G209" s="56">
        <f t="shared" si="10"/>
        <v>137</v>
      </c>
      <c r="H209" s="57">
        <f>IF(C209="SEGUNDA-FEIRA",CONFIGURAÇÕES!$C$10,IF(C209="TERÇA-FEIRA",CONFIGURAÇÕES!$C$11,IF(C209="QUARTA-FEIRA",CONFIGURAÇÕES!$C$12,IF(C209="QUINTA-FEIRA",CONFIGURAÇÕES!$C$13,IF(C209="SEXTA-FEIRA",CONFIGURAÇÕES!$C$14,IF(C209="SÁBADO",CONFIGURAÇÕES!$C$15,0))))))</f>
        <v>0</v>
      </c>
      <c r="I209" s="85">
        <f t="shared" si="9"/>
        <v>0</v>
      </c>
      <c r="J209" s="38">
        <f t="shared" si="11"/>
        <v>0</v>
      </c>
      <c r="K209" s="38"/>
      <c r="L209" s="38"/>
    </row>
    <row r="210" spans="3:12" s="4" customFormat="1" ht="21" x14ac:dyDescent="0.25">
      <c r="C210" s="8" t="s">
        <v>3</v>
      </c>
      <c r="D210" s="11">
        <v>44037</v>
      </c>
      <c r="E210" s="47">
        <v>0</v>
      </c>
      <c r="F210" s="49"/>
      <c r="G210" s="56">
        <f t="shared" si="10"/>
        <v>138</v>
      </c>
      <c r="H210" s="57">
        <f>IF(C210="SEGUNDA-FEIRA",CONFIGURAÇÕES!$C$10,IF(C210="TERÇA-FEIRA",CONFIGURAÇÕES!$C$11,IF(C210="QUARTA-FEIRA",CONFIGURAÇÕES!$C$12,IF(C210="QUINTA-FEIRA",CONFIGURAÇÕES!$C$13,IF(C210="SEXTA-FEIRA",CONFIGURAÇÕES!$C$14,IF(C210="SÁBADO",CONFIGURAÇÕES!$C$15,0))))))</f>
        <v>0</v>
      </c>
      <c r="I210" s="85">
        <f t="shared" si="9"/>
        <v>0</v>
      </c>
      <c r="J210" s="38">
        <f t="shared" si="11"/>
        <v>0</v>
      </c>
      <c r="K210" s="38"/>
      <c r="L210" s="38"/>
    </row>
    <row r="211" spans="3:12" s="4" customFormat="1" ht="21" x14ac:dyDescent="0.25">
      <c r="C211" s="8" t="s">
        <v>4</v>
      </c>
      <c r="D211" s="11">
        <v>44038</v>
      </c>
      <c r="E211" s="47">
        <v>0</v>
      </c>
      <c r="F211" s="49"/>
      <c r="G211" s="56">
        <f t="shared" si="10"/>
        <v>138</v>
      </c>
      <c r="H211" s="57">
        <f>IF(C211="SEGUNDA-FEIRA",CONFIGURAÇÕES!$C$10,IF(C211="TERÇA-FEIRA",CONFIGURAÇÕES!$C$11,IF(C211="QUARTA-FEIRA",CONFIGURAÇÕES!$C$12,IF(C211="QUINTA-FEIRA",CONFIGURAÇÕES!$C$13,IF(C211="SEXTA-FEIRA",CONFIGURAÇÕES!$C$14,IF(C211="SÁBADO",CONFIGURAÇÕES!$C$15,0))))))</f>
        <v>0</v>
      </c>
      <c r="I211" s="85">
        <f t="shared" si="9"/>
        <v>0</v>
      </c>
      <c r="J211" s="38">
        <f t="shared" si="11"/>
        <v>0</v>
      </c>
      <c r="K211" s="38"/>
      <c r="L211" s="38"/>
    </row>
    <row r="212" spans="3:12" s="4" customFormat="1" ht="21" x14ac:dyDescent="0.25">
      <c r="C212" s="8" t="s">
        <v>5</v>
      </c>
      <c r="D212" s="11">
        <v>44039</v>
      </c>
      <c r="E212" s="47">
        <v>1</v>
      </c>
      <c r="F212" s="49"/>
      <c r="G212" s="56">
        <f t="shared" si="10"/>
        <v>138</v>
      </c>
      <c r="H212" s="57">
        <f>IF(C212="SEGUNDA-FEIRA",CONFIGURAÇÕES!$C$10,IF(C212="TERÇA-FEIRA",CONFIGURAÇÕES!$C$11,IF(C212="QUARTA-FEIRA",CONFIGURAÇÕES!$C$12,IF(C212="QUINTA-FEIRA",CONFIGURAÇÕES!$C$13,IF(C212="SEXTA-FEIRA",CONFIGURAÇÕES!$C$14,IF(C212="SÁBADO",CONFIGURAÇÕES!$C$15,0))))))</f>
        <v>0</v>
      </c>
      <c r="I212" s="85">
        <f t="shared" si="9"/>
        <v>0</v>
      </c>
      <c r="J212" s="38">
        <f t="shared" si="11"/>
        <v>0</v>
      </c>
      <c r="K212" s="38"/>
      <c r="L212" s="38"/>
    </row>
    <row r="213" spans="3:12" s="4" customFormat="1" ht="21" x14ac:dyDescent="0.25">
      <c r="C213" s="8" t="s">
        <v>6</v>
      </c>
      <c r="D213" s="11">
        <v>44040</v>
      </c>
      <c r="E213" s="47">
        <v>1</v>
      </c>
      <c r="F213" s="49"/>
      <c r="G213" s="56">
        <f t="shared" si="10"/>
        <v>139</v>
      </c>
      <c r="H213" s="57">
        <f>IF(C213="SEGUNDA-FEIRA",CONFIGURAÇÕES!$C$10,IF(C213="TERÇA-FEIRA",CONFIGURAÇÕES!$C$11,IF(C213="QUARTA-FEIRA",CONFIGURAÇÕES!$C$12,IF(C213="QUINTA-FEIRA",CONFIGURAÇÕES!$C$13,IF(C213="SEXTA-FEIRA",CONFIGURAÇÕES!$C$14,IF(C213="SÁBADO",CONFIGURAÇÕES!$C$15,0))))))</f>
        <v>0</v>
      </c>
      <c r="I213" s="85">
        <f t="shared" si="9"/>
        <v>0</v>
      </c>
      <c r="J213" s="38">
        <f t="shared" si="11"/>
        <v>0</v>
      </c>
      <c r="K213" s="38"/>
      <c r="L213" s="38"/>
    </row>
    <row r="214" spans="3:12" s="4" customFormat="1" ht="21" x14ac:dyDescent="0.25">
      <c r="C214" s="8" t="s">
        <v>0</v>
      </c>
      <c r="D214" s="11">
        <v>44041</v>
      </c>
      <c r="E214" s="47">
        <v>1</v>
      </c>
      <c r="F214" s="49"/>
      <c r="G214" s="56">
        <f t="shared" si="10"/>
        <v>140</v>
      </c>
      <c r="H214" s="57">
        <f>IF(C214="SEGUNDA-FEIRA",CONFIGURAÇÕES!$C$10,IF(C214="TERÇA-FEIRA",CONFIGURAÇÕES!$C$11,IF(C214="QUARTA-FEIRA",CONFIGURAÇÕES!$C$12,IF(C214="QUINTA-FEIRA",CONFIGURAÇÕES!$C$13,IF(C214="SEXTA-FEIRA",CONFIGURAÇÕES!$C$14,IF(C214="SÁBADO",CONFIGURAÇÕES!$C$15,0))))))</f>
        <v>0</v>
      </c>
      <c r="I214" s="85">
        <f t="shared" si="9"/>
        <v>0</v>
      </c>
      <c r="J214" s="38">
        <f t="shared" si="11"/>
        <v>0</v>
      </c>
      <c r="K214" s="38"/>
      <c r="L214" s="38"/>
    </row>
    <row r="215" spans="3:12" s="4" customFormat="1" ht="21" x14ac:dyDescent="0.25">
      <c r="C215" s="8" t="s">
        <v>1</v>
      </c>
      <c r="D215" s="11">
        <v>44042</v>
      </c>
      <c r="E215" s="47">
        <v>1</v>
      </c>
      <c r="F215" s="49"/>
      <c r="G215" s="56">
        <f t="shared" si="10"/>
        <v>141</v>
      </c>
      <c r="H215" s="57">
        <f>IF(C215="SEGUNDA-FEIRA",CONFIGURAÇÕES!$C$10,IF(C215="TERÇA-FEIRA",CONFIGURAÇÕES!$C$11,IF(C215="QUARTA-FEIRA",CONFIGURAÇÕES!$C$12,IF(C215="QUINTA-FEIRA",CONFIGURAÇÕES!$C$13,IF(C215="SEXTA-FEIRA",CONFIGURAÇÕES!$C$14,IF(C215="SÁBADO",CONFIGURAÇÕES!$C$15,0))))))</f>
        <v>0</v>
      </c>
      <c r="I215" s="85">
        <f t="shared" si="9"/>
        <v>0</v>
      </c>
      <c r="J215" s="38">
        <f t="shared" si="11"/>
        <v>0</v>
      </c>
      <c r="K215" s="38"/>
      <c r="L215" s="38"/>
    </row>
    <row r="216" spans="3:12" s="4" customFormat="1" ht="21" x14ac:dyDescent="0.25">
      <c r="C216" s="8" t="s">
        <v>2</v>
      </c>
      <c r="D216" s="11">
        <v>44043</v>
      </c>
      <c r="E216" s="47">
        <v>1</v>
      </c>
      <c r="F216" s="49"/>
      <c r="G216" s="56">
        <f t="shared" si="10"/>
        <v>142</v>
      </c>
      <c r="H216" s="57">
        <f>IF(C216="SEGUNDA-FEIRA",CONFIGURAÇÕES!$C$10,IF(C216="TERÇA-FEIRA",CONFIGURAÇÕES!$C$11,IF(C216="QUARTA-FEIRA",CONFIGURAÇÕES!$C$12,IF(C216="QUINTA-FEIRA",CONFIGURAÇÕES!$C$13,IF(C216="SEXTA-FEIRA",CONFIGURAÇÕES!$C$14,IF(C216="SÁBADO",CONFIGURAÇÕES!$C$15,0))))))</f>
        <v>0</v>
      </c>
      <c r="I216" s="85">
        <f t="shared" si="9"/>
        <v>0</v>
      </c>
      <c r="J216" s="38">
        <f t="shared" si="11"/>
        <v>0</v>
      </c>
      <c r="K216" s="38"/>
      <c r="L216" s="38"/>
    </row>
    <row r="217" spans="3:12" s="4" customFormat="1" ht="21" x14ac:dyDescent="0.25">
      <c r="C217" s="8" t="s">
        <v>3</v>
      </c>
      <c r="D217" s="11">
        <v>44044</v>
      </c>
      <c r="E217" s="47">
        <v>0</v>
      </c>
      <c r="F217" s="49"/>
      <c r="G217" s="56">
        <f t="shared" si="10"/>
        <v>143</v>
      </c>
      <c r="H217" s="57">
        <f>IF(C217="SEGUNDA-FEIRA",CONFIGURAÇÕES!$C$10,IF(C217="TERÇA-FEIRA",CONFIGURAÇÕES!$C$11,IF(C217="QUARTA-FEIRA",CONFIGURAÇÕES!$C$12,IF(C217="QUINTA-FEIRA",CONFIGURAÇÕES!$C$13,IF(C217="SEXTA-FEIRA",CONFIGURAÇÕES!$C$14,IF(C217="SÁBADO",CONFIGURAÇÕES!$C$15,0))))))</f>
        <v>0</v>
      </c>
      <c r="I217" s="85">
        <f t="shared" si="9"/>
        <v>0</v>
      </c>
      <c r="J217" s="38">
        <f t="shared" si="11"/>
        <v>0</v>
      </c>
      <c r="K217" s="38"/>
      <c r="L217" s="38"/>
    </row>
    <row r="218" spans="3:12" s="4" customFormat="1" ht="21" x14ac:dyDescent="0.25">
      <c r="C218" s="8" t="s">
        <v>4</v>
      </c>
      <c r="D218" s="11">
        <v>44045</v>
      </c>
      <c r="E218" s="47">
        <v>0</v>
      </c>
      <c r="F218" s="49"/>
      <c r="G218" s="56">
        <f t="shared" si="10"/>
        <v>143</v>
      </c>
      <c r="H218" s="57">
        <f>IF(C218="SEGUNDA-FEIRA",CONFIGURAÇÕES!$C$10,IF(C218="TERÇA-FEIRA",CONFIGURAÇÕES!$C$11,IF(C218="QUARTA-FEIRA",CONFIGURAÇÕES!$C$12,IF(C218="QUINTA-FEIRA",CONFIGURAÇÕES!$C$13,IF(C218="SEXTA-FEIRA",CONFIGURAÇÕES!$C$14,IF(C218="SÁBADO",CONFIGURAÇÕES!$C$15,0))))))</f>
        <v>0</v>
      </c>
      <c r="I218" s="85">
        <f t="shared" si="9"/>
        <v>0</v>
      </c>
      <c r="J218" s="38">
        <f t="shared" si="11"/>
        <v>0</v>
      </c>
      <c r="K218" s="38"/>
      <c r="L218" s="38"/>
    </row>
    <row r="219" spans="3:12" s="4" customFormat="1" ht="21" x14ac:dyDescent="0.25">
      <c r="C219" s="8" t="s">
        <v>5</v>
      </c>
      <c r="D219" s="11">
        <v>44046</v>
      </c>
      <c r="E219" s="47">
        <v>1</v>
      </c>
      <c r="F219" s="49"/>
      <c r="G219" s="56">
        <f t="shared" si="10"/>
        <v>143</v>
      </c>
      <c r="H219" s="57">
        <f>IF(C219="SEGUNDA-FEIRA",CONFIGURAÇÕES!$C$10,IF(C219="TERÇA-FEIRA",CONFIGURAÇÕES!$C$11,IF(C219="QUARTA-FEIRA",CONFIGURAÇÕES!$C$12,IF(C219="QUINTA-FEIRA",CONFIGURAÇÕES!$C$13,IF(C219="SEXTA-FEIRA",CONFIGURAÇÕES!$C$14,IF(C219="SÁBADO",CONFIGURAÇÕES!$C$15,0))))))</f>
        <v>0</v>
      </c>
      <c r="I219" s="85">
        <f t="shared" si="9"/>
        <v>0</v>
      </c>
      <c r="J219" s="38">
        <f t="shared" si="11"/>
        <v>0</v>
      </c>
      <c r="K219" s="38"/>
      <c r="L219" s="38"/>
    </row>
    <row r="220" spans="3:12" s="4" customFormat="1" ht="21" x14ac:dyDescent="0.25">
      <c r="C220" s="8" t="s">
        <v>6</v>
      </c>
      <c r="D220" s="11">
        <v>44047</v>
      </c>
      <c r="E220" s="47">
        <v>1</v>
      </c>
      <c r="F220" s="49"/>
      <c r="G220" s="56">
        <f t="shared" si="10"/>
        <v>144</v>
      </c>
      <c r="H220" s="57">
        <f>IF(C220="SEGUNDA-FEIRA",CONFIGURAÇÕES!$C$10,IF(C220="TERÇA-FEIRA",CONFIGURAÇÕES!$C$11,IF(C220="QUARTA-FEIRA",CONFIGURAÇÕES!$C$12,IF(C220="QUINTA-FEIRA",CONFIGURAÇÕES!$C$13,IF(C220="SEXTA-FEIRA",CONFIGURAÇÕES!$C$14,IF(C220="SÁBADO",CONFIGURAÇÕES!$C$15,0))))))</f>
        <v>0</v>
      </c>
      <c r="I220" s="85">
        <f t="shared" si="9"/>
        <v>0</v>
      </c>
      <c r="J220" s="38">
        <f t="shared" si="11"/>
        <v>0</v>
      </c>
      <c r="K220" s="38"/>
      <c r="L220" s="38"/>
    </row>
    <row r="221" spans="3:12" s="4" customFormat="1" ht="21" x14ac:dyDescent="0.25">
      <c r="C221" s="8" t="s">
        <v>0</v>
      </c>
      <c r="D221" s="11">
        <v>44048</v>
      </c>
      <c r="E221" s="47">
        <v>1</v>
      </c>
      <c r="F221" s="49"/>
      <c r="G221" s="56">
        <f t="shared" si="10"/>
        <v>145</v>
      </c>
      <c r="H221" s="57">
        <f>IF(C221="SEGUNDA-FEIRA",CONFIGURAÇÕES!$C$10,IF(C221="TERÇA-FEIRA",CONFIGURAÇÕES!$C$11,IF(C221="QUARTA-FEIRA",CONFIGURAÇÕES!$C$12,IF(C221="QUINTA-FEIRA",CONFIGURAÇÕES!$C$13,IF(C221="SEXTA-FEIRA",CONFIGURAÇÕES!$C$14,IF(C221="SÁBADO",CONFIGURAÇÕES!$C$15,0))))))</f>
        <v>0</v>
      </c>
      <c r="I221" s="85">
        <f t="shared" si="9"/>
        <v>0</v>
      </c>
      <c r="J221" s="38">
        <f t="shared" si="11"/>
        <v>0</v>
      </c>
      <c r="K221" s="38"/>
      <c r="L221" s="38"/>
    </row>
    <row r="222" spans="3:12" s="4" customFormat="1" ht="21" x14ac:dyDescent="0.25">
      <c r="C222" s="8" t="s">
        <v>1</v>
      </c>
      <c r="D222" s="11">
        <v>44049</v>
      </c>
      <c r="E222" s="47">
        <v>1</v>
      </c>
      <c r="F222" s="49"/>
      <c r="G222" s="56">
        <f t="shared" si="10"/>
        <v>146</v>
      </c>
      <c r="H222" s="57">
        <f>IF(C222="SEGUNDA-FEIRA",CONFIGURAÇÕES!$C$10,IF(C222="TERÇA-FEIRA",CONFIGURAÇÕES!$C$11,IF(C222="QUARTA-FEIRA",CONFIGURAÇÕES!$C$12,IF(C222="QUINTA-FEIRA",CONFIGURAÇÕES!$C$13,IF(C222="SEXTA-FEIRA",CONFIGURAÇÕES!$C$14,IF(C222="SÁBADO",CONFIGURAÇÕES!$C$15,0))))))</f>
        <v>0</v>
      </c>
      <c r="I222" s="85">
        <f t="shared" si="9"/>
        <v>0</v>
      </c>
      <c r="J222" s="38">
        <f t="shared" si="11"/>
        <v>0</v>
      </c>
      <c r="K222" s="38"/>
      <c r="L222" s="38"/>
    </row>
    <row r="223" spans="3:12" s="4" customFormat="1" ht="21" x14ac:dyDescent="0.25">
      <c r="C223" s="8" t="s">
        <v>2</v>
      </c>
      <c r="D223" s="11">
        <v>44050</v>
      </c>
      <c r="E223" s="47">
        <v>1</v>
      </c>
      <c r="F223" s="49"/>
      <c r="G223" s="56">
        <f t="shared" si="10"/>
        <v>147</v>
      </c>
      <c r="H223" s="57">
        <f>IF(C223="SEGUNDA-FEIRA",CONFIGURAÇÕES!$C$10,IF(C223="TERÇA-FEIRA",CONFIGURAÇÕES!$C$11,IF(C223="QUARTA-FEIRA",CONFIGURAÇÕES!$C$12,IF(C223="QUINTA-FEIRA",CONFIGURAÇÕES!$C$13,IF(C223="SEXTA-FEIRA",CONFIGURAÇÕES!$C$14,IF(C223="SÁBADO",CONFIGURAÇÕES!$C$15,0))))))</f>
        <v>0</v>
      </c>
      <c r="I223" s="85">
        <f t="shared" si="9"/>
        <v>0</v>
      </c>
      <c r="J223" s="38">
        <f t="shared" si="11"/>
        <v>0</v>
      </c>
      <c r="K223" s="38"/>
      <c r="L223" s="38"/>
    </row>
    <row r="224" spans="3:12" s="4" customFormat="1" ht="21" x14ac:dyDescent="0.25">
      <c r="C224" s="8" t="s">
        <v>3</v>
      </c>
      <c r="D224" s="11">
        <v>44051</v>
      </c>
      <c r="E224" s="47">
        <v>0</v>
      </c>
      <c r="F224" s="49"/>
      <c r="G224" s="56">
        <f t="shared" si="10"/>
        <v>148</v>
      </c>
      <c r="H224" s="57">
        <f>IF(C224="SEGUNDA-FEIRA",CONFIGURAÇÕES!$C$10,IF(C224="TERÇA-FEIRA",CONFIGURAÇÕES!$C$11,IF(C224="QUARTA-FEIRA",CONFIGURAÇÕES!$C$12,IF(C224="QUINTA-FEIRA",CONFIGURAÇÕES!$C$13,IF(C224="SEXTA-FEIRA",CONFIGURAÇÕES!$C$14,IF(C224="SÁBADO",CONFIGURAÇÕES!$C$15,0))))))</f>
        <v>0</v>
      </c>
      <c r="I224" s="85">
        <f t="shared" si="9"/>
        <v>0</v>
      </c>
      <c r="J224" s="38">
        <f t="shared" si="11"/>
        <v>0</v>
      </c>
      <c r="K224" s="38"/>
      <c r="L224" s="38"/>
    </row>
    <row r="225" spans="3:12" s="4" customFormat="1" ht="21" x14ac:dyDescent="0.25">
      <c r="C225" s="8" t="s">
        <v>4</v>
      </c>
      <c r="D225" s="11">
        <v>44052</v>
      </c>
      <c r="E225" s="47">
        <v>0</v>
      </c>
      <c r="F225" s="49"/>
      <c r="G225" s="56">
        <f t="shared" si="10"/>
        <v>148</v>
      </c>
      <c r="H225" s="57">
        <f>IF(C225="SEGUNDA-FEIRA",CONFIGURAÇÕES!$C$10,IF(C225="TERÇA-FEIRA",CONFIGURAÇÕES!$C$11,IF(C225="QUARTA-FEIRA",CONFIGURAÇÕES!$C$12,IF(C225="QUINTA-FEIRA",CONFIGURAÇÕES!$C$13,IF(C225="SEXTA-FEIRA",CONFIGURAÇÕES!$C$14,IF(C225="SÁBADO",CONFIGURAÇÕES!$C$15,0))))))</f>
        <v>0</v>
      </c>
      <c r="I225" s="85">
        <f t="shared" si="9"/>
        <v>0</v>
      </c>
      <c r="J225" s="38">
        <f t="shared" si="11"/>
        <v>0</v>
      </c>
      <c r="K225" s="38"/>
      <c r="L225" s="38"/>
    </row>
    <row r="226" spans="3:12" s="4" customFormat="1" ht="21" x14ac:dyDescent="0.25">
      <c r="C226" s="8" t="s">
        <v>5</v>
      </c>
      <c r="D226" s="11">
        <v>44053</v>
      </c>
      <c r="E226" s="47">
        <v>1</v>
      </c>
      <c r="F226" s="49"/>
      <c r="G226" s="56">
        <f t="shared" si="10"/>
        <v>148</v>
      </c>
      <c r="H226" s="57">
        <f>IF(C226="SEGUNDA-FEIRA",CONFIGURAÇÕES!$C$10,IF(C226="TERÇA-FEIRA",CONFIGURAÇÕES!$C$11,IF(C226="QUARTA-FEIRA",CONFIGURAÇÕES!$C$12,IF(C226="QUINTA-FEIRA",CONFIGURAÇÕES!$C$13,IF(C226="SEXTA-FEIRA",CONFIGURAÇÕES!$C$14,IF(C226="SÁBADO",CONFIGURAÇÕES!$C$15,0))))))</f>
        <v>0</v>
      </c>
      <c r="I226" s="85">
        <f t="shared" si="9"/>
        <v>0</v>
      </c>
      <c r="J226" s="38">
        <f t="shared" si="11"/>
        <v>0</v>
      </c>
      <c r="K226" s="38"/>
      <c r="L226" s="38"/>
    </row>
    <row r="227" spans="3:12" s="4" customFormat="1" ht="21" x14ac:dyDescent="0.25">
      <c r="C227" s="8" t="s">
        <v>6</v>
      </c>
      <c r="D227" s="11">
        <v>44054</v>
      </c>
      <c r="E227" s="47">
        <v>1</v>
      </c>
      <c r="F227" s="49"/>
      <c r="G227" s="56">
        <f t="shared" si="10"/>
        <v>149</v>
      </c>
      <c r="H227" s="57">
        <f>IF(C227="SEGUNDA-FEIRA",CONFIGURAÇÕES!$C$10,IF(C227="TERÇA-FEIRA",CONFIGURAÇÕES!$C$11,IF(C227="QUARTA-FEIRA",CONFIGURAÇÕES!$C$12,IF(C227="QUINTA-FEIRA",CONFIGURAÇÕES!$C$13,IF(C227="SEXTA-FEIRA",CONFIGURAÇÕES!$C$14,IF(C227="SÁBADO",CONFIGURAÇÕES!$C$15,0))))))</f>
        <v>0</v>
      </c>
      <c r="I227" s="85">
        <f t="shared" si="9"/>
        <v>0</v>
      </c>
      <c r="J227" s="38">
        <f t="shared" si="11"/>
        <v>0</v>
      </c>
      <c r="K227" s="38"/>
      <c r="L227" s="38"/>
    </row>
    <row r="228" spans="3:12" s="4" customFormat="1" ht="21" x14ac:dyDescent="0.25">
      <c r="C228" s="8" t="s">
        <v>0</v>
      </c>
      <c r="D228" s="11">
        <v>44055</v>
      </c>
      <c r="E228" s="47">
        <v>1</v>
      </c>
      <c r="F228" s="49"/>
      <c r="G228" s="56">
        <f t="shared" si="10"/>
        <v>150</v>
      </c>
      <c r="H228" s="57">
        <f>IF(C228="SEGUNDA-FEIRA",CONFIGURAÇÕES!$C$10,IF(C228="TERÇA-FEIRA",CONFIGURAÇÕES!$C$11,IF(C228="QUARTA-FEIRA",CONFIGURAÇÕES!$C$12,IF(C228="QUINTA-FEIRA",CONFIGURAÇÕES!$C$13,IF(C228="SEXTA-FEIRA",CONFIGURAÇÕES!$C$14,IF(C228="SÁBADO",CONFIGURAÇÕES!$C$15,0))))))</f>
        <v>0</v>
      </c>
      <c r="I228" s="85">
        <f t="shared" si="9"/>
        <v>0</v>
      </c>
      <c r="J228" s="38">
        <f t="shared" si="11"/>
        <v>0</v>
      </c>
      <c r="K228" s="38"/>
      <c r="L228" s="38"/>
    </row>
    <row r="229" spans="3:12" s="4" customFormat="1" ht="21" x14ac:dyDescent="0.25">
      <c r="C229" s="8" t="s">
        <v>1</v>
      </c>
      <c r="D229" s="11">
        <v>44056</v>
      </c>
      <c r="E229" s="47">
        <v>1</v>
      </c>
      <c r="F229" s="49"/>
      <c r="G229" s="56">
        <f t="shared" si="10"/>
        <v>151</v>
      </c>
      <c r="H229" s="57">
        <f>IF(C229="SEGUNDA-FEIRA",CONFIGURAÇÕES!$C$10,IF(C229="TERÇA-FEIRA",CONFIGURAÇÕES!$C$11,IF(C229="QUARTA-FEIRA",CONFIGURAÇÕES!$C$12,IF(C229="QUINTA-FEIRA",CONFIGURAÇÕES!$C$13,IF(C229="SEXTA-FEIRA",CONFIGURAÇÕES!$C$14,IF(C229="SÁBADO",CONFIGURAÇÕES!$C$15,0))))))</f>
        <v>0</v>
      </c>
      <c r="I229" s="85">
        <f t="shared" si="9"/>
        <v>0</v>
      </c>
      <c r="J229" s="38">
        <f t="shared" si="11"/>
        <v>0</v>
      </c>
      <c r="K229" s="38"/>
      <c r="L229" s="38"/>
    </row>
    <row r="230" spans="3:12" s="4" customFormat="1" ht="21" x14ac:dyDescent="0.25">
      <c r="C230" s="8" t="s">
        <v>2</v>
      </c>
      <c r="D230" s="11">
        <v>44057</v>
      </c>
      <c r="E230" s="47">
        <v>1</v>
      </c>
      <c r="F230" s="49"/>
      <c r="G230" s="56">
        <f t="shared" si="10"/>
        <v>152</v>
      </c>
      <c r="H230" s="57">
        <f>IF(C230="SEGUNDA-FEIRA",CONFIGURAÇÕES!$C$10,IF(C230="TERÇA-FEIRA",CONFIGURAÇÕES!$C$11,IF(C230="QUARTA-FEIRA",CONFIGURAÇÕES!$C$12,IF(C230="QUINTA-FEIRA",CONFIGURAÇÕES!$C$13,IF(C230="SEXTA-FEIRA",CONFIGURAÇÕES!$C$14,IF(C230="SÁBADO",CONFIGURAÇÕES!$C$15,0))))))</f>
        <v>0</v>
      </c>
      <c r="I230" s="85">
        <f t="shared" si="9"/>
        <v>0</v>
      </c>
      <c r="J230" s="38">
        <f t="shared" si="11"/>
        <v>0</v>
      </c>
      <c r="K230" s="38"/>
      <c r="L230" s="38"/>
    </row>
    <row r="231" spans="3:12" s="4" customFormat="1" ht="21" x14ac:dyDescent="0.25">
      <c r="C231" s="8" t="s">
        <v>3</v>
      </c>
      <c r="D231" s="11">
        <v>44058</v>
      </c>
      <c r="E231" s="47">
        <v>0</v>
      </c>
      <c r="F231" s="49"/>
      <c r="G231" s="56">
        <f t="shared" si="10"/>
        <v>153</v>
      </c>
      <c r="H231" s="57">
        <f>IF(C231="SEGUNDA-FEIRA",CONFIGURAÇÕES!$C$10,IF(C231="TERÇA-FEIRA",CONFIGURAÇÕES!$C$11,IF(C231="QUARTA-FEIRA",CONFIGURAÇÕES!$C$12,IF(C231="QUINTA-FEIRA",CONFIGURAÇÕES!$C$13,IF(C231="SEXTA-FEIRA",CONFIGURAÇÕES!$C$14,IF(C231="SÁBADO",CONFIGURAÇÕES!$C$15,0))))))</f>
        <v>0</v>
      </c>
      <c r="I231" s="85">
        <f t="shared" si="9"/>
        <v>0</v>
      </c>
      <c r="J231" s="38">
        <f t="shared" si="11"/>
        <v>0</v>
      </c>
      <c r="K231" s="38"/>
      <c r="L231" s="38"/>
    </row>
    <row r="232" spans="3:12" s="4" customFormat="1" ht="21" x14ac:dyDescent="0.25">
      <c r="C232" s="8" t="s">
        <v>4</v>
      </c>
      <c r="D232" s="11">
        <v>44059</v>
      </c>
      <c r="E232" s="47">
        <v>0</v>
      </c>
      <c r="F232" s="49"/>
      <c r="G232" s="56">
        <f t="shared" si="10"/>
        <v>153</v>
      </c>
      <c r="H232" s="57">
        <f>IF(C232="SEGUNDA-FEIRA",CONFIGURAÇÕES!$C$10,IF(C232="TERÇA-FEIRA",CONFIGURAÇÕES!$C$11,IF(C232="QUARTA-FEIRA",CONFIGURAÇÕES!$C$12,IF(C232="QUINTA-FEIRA",CONFIGURAÇÕES!$C$13,IF(C232="SEXTA-FEIRA",CONFIGURAÇÕES!$C$14,IF(C232="SÁBADO",CONFIGURAÇÕES!$C$15,0))))))</f>
        <v>0</v>
      </c>
      <c r="I232" s="85">
        <f t="shared" si="9"/>
        <v>0</v>
      </c>
      <c r="J232" s="38">
        <f t="shared" si="11"/>
        <v>0</v>
      </c>
      <c r="K232" s="38"/>
      <c r="L232" s="38"/>
    </row>
    <row r="233" spans="3:12" s="4" customFormat="1" ht="21" x14ac:dyDescent="0.25">
      <c r="C233" s="8" t="s">
        <v>5</v>
      </c>
      <c r="D233" s="11">
        <v>44060</v>
      </c>
      <c r="E233" s="47">
        <v>1</v>
      </c>
      <c r="F233" s="49"/>
      <c r="G233" s="56">
        <f t="shared" si="10"/>
        <v>153</v>
      </c>
      <c r="H233" s="57">
        <f>IF(C233="SEGUNDA-FEIRA",CONFIGURAÇÕES!$C$10,IF(C233="TERÇA-FEIRA",CONFIGURAÇÕES!$C$11,IF(C233="QUARTA-FEIRA",CONFIGURAÇÕES!$C$12,IF(C233="QUINTA-FEIRA",CONFIGURAÇÕES!$C$13,IF(C233="SEXTA-FEIRA",CONFIGURAÇÕES!$C$14,IF(C233="SÁBADO",CONFIGURAÇÕES!$C$15,0))))))</f>
        <v>0</v>
      </c>
      <c r="I233" s="85">
        <f t="shared" si="9"/>
        <v>0</v>
      </c>
      <c r="J233" s="38">
        <f t="shared" si="11"/>
        <v>0</v>
      </c>
      <c r="K233" s="38"/>
      <c r="L233" s="38"/>
    </row>
    <row r="234" spans="3:12" s="4" customFormat="1" ht="21" x14ac:dyDescent="0.25">
      <c r="C234" s="8" t="s">
        <v>6</v>
      </c>
      <c r="D234" s="11">
        <v>44061</v>
      </c>
      <c r="E234" s="47">
        <v>1</v>
      </c>
      <c r="F234" s="49"/>
      <c r="G234" s="56">
        <f t="shared" si="10"/>
        <v>154</v>
      </c>
      <c r="H234" s="57">
        <f>IF(C234="SEGUNDA-FEIRA",CONFIGURAÇÕES!$C$10,IF(C234="TERÇA-FEIRA",CONFIGURAÇÕES!$C$11,IF(C234="QUARTA-FEIRA",CONFIGURAÇÕES!$C$12,IF(C234="QUINTA-FEIRA",CONFIGURAÇÕES!$C$13,IF(C234="SEXTA-FEIRA",CONFIGURAÇÕES!$C$14,IF(C234="SÁBADO",CONFIGURAÇÕES!$C$15,0))))))</f>
        <v>0</v>
      </c>
      <c r="I234" s="85">
        <f t="shared" si="9"/>
        <v>0</v>
      </c>
      <c r="J234" s="38">
        <f t="shared" si="11"/>
        <v>0</v>
      </c>
      <c r="K234" s="38"/>
      <c r="L234" s="38"/>
    </row>
    <row r="235" spans="3:12" s="4" customFormat="1" ht="21" x14ac:dyDescent="0.25">
      <c r="C235" s="8" t="s">
        <v>0</v>
      </c>
      <c r="D235" s="11">
        <v>44062</v>
      </c>
      <c r="E235" s="47">
        <v>1</v>
      </c>
      <c r="F235" s="49"/>
      <c r="G235" s="56">
        <f t="shared" si="10"/>
        <v>155</v>
      </c>
      <c r="H235" s="57">
        <f>IF(C235="SEGUNDA-FEIRA",CONFIGURAÇÕES!$C$10,IF(C235="TERÇA-FEIRA",CONFIGURAÇÕES!$C$11,IF(C235="QUARTA-FEIRA",CONFIGURAÇÕES!$C$12,IF(C235="QUINTA-FEIRA",CONFIGURAÇÕES!$C$13,IF(C235="SEXTA-FEIRA",CONFIGURAÇÕES!$C$14,IF(C235="SÁBADO",CONFIGURAÇÕES!$C$15,0))))))</f>
        <v>0</v>
      </c>
      <c r="I235" s="85">
        <f t="shared" si="9"/>
        <v>0</v>
      </c>
      <c r="J235" s="38">
        <f t="shared" si="11"/>
        <v>0</v>
      </c>
      <c r="K235" s="38"/>
      <c r="L235" s="38"/>
    </row>
    <row r="236" spans="3:12" s="4" customFormat="1" ht="21" x14ac:dyDescent="0.25">
      <c r="C236" s="8" t="s">
        <v>1</v>
      </c>
      <c r="D236" s="11">
        <v>44063</v>
      </c>
      <c r="E236" s="47">
        <v>1</v>
      </c>
      <c r="F236" s="49"/>
      <c r="G236" s="56">
        <f t="shared" si="10"/>
        <v>156</v>
      </c>
      <c r="H236" s="57">
        <f>IF(C236="SEGUNDA-FEIRA",CONFIGURAÇÕES!$C$10,IF(C236="TERÇA-FEIRA",CONFIGURAÇÕES!$C$11,IF(C236="QUARTA-FEIRA",CONFIGURAÇÕES!$C$12,IF(C236="QUINTA-FEIRA",CONFIGURAÇÕES!$C$13,IF(C236="SEXTA-FEIRA",CONFIGURAÇÕES!$C$14,IF(C236="SÁBADO",CONFIGURAÇÕES!$C$15,0))))))</f>
        <v>0</v>
      </c>
      <c r="I236" s="85">
        <f t="shared" si="9"/>
        <v>0</v>
      </c>
      <c r="J236" s="38">
        <f t="shared" si="11"/>
        <v>0</v>
      </c>
      <c r="K236" s="38"/>
      <c r="L236" s="38"/>
    </row>
    <row r="237" spans="3:12" s="4" customFormat="1" ht="21" x14ac:dyDescent="0.25">
      <c r="C237" s="8" t="s">
        <v>2</v>
      </c>
      <c r="D237" s="11">
        <v>44064</v>
      </c>
      <c r="E237" s="47">
        <v>1</v>
      </c>
      <c r="F237" s="49"/>
      <c r="G237" s="56">
        <f t="shared" si="10"/>
        <v>157</v>
      </c>
      <c r="H237" s="57">
        <f>IF(C237="SEGUNDA-FEIRA",CONFIGURAÇÕES!$C$10,IF(C237="TERÇA-FEIRA",CONFIGURAÇÕES!$C$11,IF(C237="QUARTA-FEIRA",CONFIGURAÇÕES!$C$12,IF(C237="QUINTA-FEIRA",CONFIGURAÇÕES!$C$13,IF(C237="SEXTA-FEIRA",CONFIGURAÇÕES!$C$14,IF(C237="SÁBADO",CONFIGURAÇÕES!$C$15,0))))))</f>
        <v>0</v>
      </c>
      <c r="I237" s="85">
        <f t="shared" si="9"/>
        <v>0</v>
      </c>
      <c r="J237" s="38">
        <f t="shared" si="11"/>
        <v>0</v>
      </c>
      <c r="K237" s="38"/>
      <c r="L237" s="38"/>
    </row>
    <row r="238" spans="3:12" s="4" customFormat="1" ht="21" x14ac:dyDescent="0.25">
      <c r="C238" s="8" t="s">
        <v>3</v>
      </c>
      <c r="D238" s="11">
        <v>44065</v>
      </c>
      <c r="E238" s="47">
        <v>0</v>
      </c>
      <c r="F238" s="49"/>
      <c r="G238" s="56">
        <f t="shared" si="10"/>
        <v>158</v>
      </c>
      <c r="H238" s="57">
        <f>IF(C238="SEGUNDA-FEIRA",CONFIGURAÇÕES!$C$10,IF(C238="TERÇA-FEIRA",CONFIGURAÇÕES!$C$11,IF(C238="QUARTA-FEIRA",CONFIGURAÇÕES!$C$12,IF(C238="QUINTA-FEIRA",CONFIGURAÇÕES!$C$13,IF(C238="SEXTA-FEIRA",CONFIGURAÇÕES!$C$14,IF(C238="SÁBADO",CONFIGURAÇÕES!$C$15,0))))))</f>
        <v>0</v>
      </c>
      <c r="I238" s="85">
        <f t="shared" si="9"/>
        <v>0</v>
      </c>
      <c r="J238" s="38">
        <f t="shared" si="11"/>
        <v>0</v>
      </c>
      <c r="K238" s="38"/>
      <c r="L238" s="38"/>
    </row>
    <row r="239" spans="3:12" s="4" customFormat="1" ht="21" x14ac:dyDescent="0.25">
      <c r="C239" s="8" t="s">
        <v>4</v>
      </c>
      <c r="D239" s="11">
        <v>44066</v>
      </c>
      <c r="E239" s="47">
        <v>0</v>
      </c>
      <c r="F239" s="49"/>
      <c r="G239" s="56">
        <f t="shared" si="10"/>
        <v>158</v>
      </c>
      <c r="H239" s="57">
        <f>IF(C239="SEGUNDA-FEIRA",CONFIGURAÇÕES!$C$10,IF(C239="TERÇA-FEIRA",CONFIGURAÇÕES!$C$11,IF(C239="QUARTA-FEIRA",CONFIGURAÇÕES!$C$12,IF(C239="QUINTA-FEIRA",CONFIGURAÇÕES!$C$13,IF(C239="SEXTA-FEIRA",CONFIGURAÇÕES!$C$14,IF(C239="SÁBADO",CONFIGURAÇÕES!$C$15,0))))))</f>
        <v>0</v>
      </c>
      <c r="I239" s="85">
        <f t="shared" si="9"/>
        <v>0</v>
      </c>
      <c r="J239" s="38">
        <f t="shared" si="11"/>
        <v>0</v>
      </c>
      <c r="K239" s="38"/>
      <c r="L239" s="38"/>
    </row>
    <row r="240" spans="3:12" s="4" customFormat="1" ht="21" x14ac:dyDescent="0.25">
      <c r="C240" s="8" t="s">
        <v>5</v>
      </c>
      <c r="D240" s="11">
        <v>44067</v>
      </c>
      <c r="E240" s="47">
        <v>1</v>
      </c>
      <c r="F240" s="49"/>
      <c r="G240" s="56">
        <f t="shared" si="10"/>
        <v>158</v>
      </c>
      <c r="H240" s="57">
        <f>IF(C240="SEGUNDA-FEIRA",CONFIGURAÇÕES!$C$10,IF(C240="TERÇA-FEIRA",CONFIGURAÇÕES!$C$11,IF(C240="QUARTA-FEIRA",CONFIGURAÇÕES!$C$12,IF(C240="QUINTA-FEIRA",CONFIGURAÇÕES!$C$13,IF(C240="SEXTA-FEIRA",CONFIGURAÇÕES!$C$14,IF(C240="SÁBADO",CONFIGURAÇÕES!$C$15,0))))))</f>
        <v>0</v>
      </c>
      <c r="I240" s="85">
        <f t="shared" si="9"/>
        <v>0</v>
      </c>
      <c r="J240" s="38">
        <f t="shared" si="11"/>
        <v>0</v>
      </c>
      <c r="K240" s="38"/>
      <c r="L240" s="38"/>
    </row>
    <row r="241" spans="3:12" s="4" customFormat="1" ht="21" x14ac:dyDescent="0.25">
      <c r="C241" s="8" t="s">
        <v>6</v>
      </c>
      <c r="D241" s="11">
        <v>44068</v>
      </c>
      <c r="E241" s="47">
        <v>1</v>
      </c>
      <c r="F241" s="49"/>
      <c r="G241" s="56">
        <f t="shared" si="10"/>
        <v>159</v>
      </c>
      <c r="H241" s="57">
        <f>IF(C241="SEGUNDA-FEIRA",CONFIGURAÇÕES!$C$10,IF(C241="TERÇA-FEIRA",CONFIGURAÇÕES!$C$11,IF(C241="QUARTA-FEIRA",CONFIGURAÇÕES!$C$12,IF(C241="QUINTA-FEIRA",CONFIGURAÇÕES!$C$13,IF(C241="SEXTA-FEIRA",CONFIGURAÇÕES!$C$14,IF(C241="SÁBADO",CONFIGURAÇÕES!$C$15,0))))))</f>
        <v>0</v>
      </c>
      <c r="I241" s="85">
        <f t="shared" si="9"/>
        <v>0</v>
      </c>
      <c r="J241" s="38">
        <f t="shared" si="11"/>
        <v>0</v>
      </c>
      <c r="K241" s="38"/>
      <c r="L241" s="38"/>
    </row>
    <row r="242" spans="3:12" s="4" customFormat="1" ht="21" x14ac:dyDescent="0.25">
      <c r="C242" s="8" t="s">
        <v>0</v>
      </c>
      <c r="D242" s="11">
        <v>44069</v>
      </c>
      <c r="E242" s="47">
        <v>1</v>
      </c>
      <c r="F242" s="49"/>
      <c r="G242" s="56">
        <f t="shared" si="10"/>
        <v>160</v>
      </c>
      <c r="H242" s="57">
        <f>IF(C242="SEGUNDA-FEIRA",CONFIGURAÇÕES!$C$10,IF(C242="TERÇA-FEIRA",CONFIGURAÇÕES!$C$11,IF(C242="QUARTA-FEIRA",CONFIGURAÇÕES!$C$12,IF(C242="QUINTA-FEIRA",CONFIGURAÇÕES!$C$13,IF(C242="SEXTA-FEIRA",CONFIGURAÇÕES!$C$14,IF(C242="SÁBADO",CONFIGURAÇÕES!$C$15,0))))))</f>
        <v>0</v>
      </c>
      <c r="I242" s="85">
        <f t="shared" si="9"/>
        <v>0</v>
      </c>
      <c r="J242" s="38">
        <f t="shared" si="11"/>
        <v>0</v>
      </c>
      <c r="K242" s="38"/>
      <c r="L242" s="38"/>
    </row>
    <row r="243" spans="3:12" s="4" customFormat="1" ht="21" x14ac:dyDescent="0.25">
      <c r="C243" s="8" t="s">
        <v>1</v>
      </c>
      <c r="D243" s="11">
        <v>44070</v>
      </c>
      <c r="E243" s="47">
        <v>1</v>
      </c>
      <c r="F243" s="49"/>
      <c r="G243" s="56">
        <f t="shared" si="10"/>
        <v>161</v>
      </c>
      <c r="H243" s="57">
        <f>IF(C243="SEGUNDA-FEIRA",CONFIGURAÇÕES!$C$10,IF(C243="TERÇA-FEIRA",CONFIGURAÇÕES!$C$11,IF(C243="QUARTA-FEIRA",CONFIGURAÇÕES!$C$12,IF(C243="QUINTA-FEIRA",CONFIGURAÇÕES!$C$13,IF(C243="SEXTA-FEIRA",CONFIGURAÇÕES!$C$14,IF(C243="SÁBADO",CONFIGURAÇÕES!$C$15,0))))))</f>
        <v>0</v>
      </c>
      <c r="I243" s="85">
        <f t="shared" si="9"/>
        <v>0</v>
      </c>
      <c r="J243" s="38">
        <f t="shared" si="11"/>
        <v>0</v>
      </c>
      <c r="K243" s="38"/>
      <c r="L243" s="38"/>
    </row>
    <row r="244" spans="3:12" s="4" customFormat="1" ht="21" x14ac:dyDescent="0.25">
      <c r="C244" s="8" t="s">
        <v>2</v>
      </c>
      <c r="D244" s="11">
        <v>44071</v>
      </c>
      <c r="E244" s="47">
        <v>1</v>
      </c>
      <c r="F244" s="49"/>
      <c r="G244" s="56">
        <f t="shared" si="10"/>
        <v>162</v>
      </c>
      <c r="H244" s="57">
        <f>IF(C244="SEGUNDA-FEIRA",CONFIGURAÇÕES!$C$10,IF(C244="TERÇA-FEIRA",CONFIGURAÇÕES!$C$11,IF(C244="QUARTA-FEIRA",CONFIGURAÇÕES!$C$12,IF(C244="QUINTA-FEIRA",CONFIGURAÇÕES!$C$13,IF(C244="SEXTA-FEIRA",CONFIGURAÇÕES!$C$14,IF(C244="SÁBADO",CONFIGURAÇÕES!$C$15,0))))))</f>
        <v>0</v>
      </c>
      <c r="I244" s="85">
        <f t="shared" si="9"/>
        <v>0</v>
      </c>
      <c r="J244" s="38">
        <f t="shared" si="11"/>
        <v>0</v>
      </c>
      <c r="K244" s="38"/>
      <c r="L244" s="38"/>
    </row>
    <row r="245" spans="3:12" s="4" customFormat="1" ht="21" x14ac:dyDescent="0.25">
      <c r="C245" s="8" t="s">
        <v>3</v>
      </c>
      <c r="D245" s="11">
        <v>44072</v>
      </c>
      <c r="E245" s="47">
        <v>0</v>
      </c>
      <c r="F245" s="49"/>
      <c r="G245" s="56">
        <f t="shared" si="10"/>
        <v>163</v>
      </c>
      <c r="H245" s="57">
        <f>IF(C245="SEGUNDA-FEIRA",CONFIGURAÇÕES!$C$10,IF(C245="TERÇA-FEIRA",CONFIGURAÇÕES!$C$11,IF(C245="QUARTA-FEIRA",CONFIGURAÇÕES!$C$12,IF(C245="QUINTA-FEIRA",CONFIGURAÇÕES!$C$13,IF(C245="SEXTA-FEIRA",CONFIGURAÇÕES!$C$14,IF(C245="SÁBADO",CONFIGURAÇÕES!$C$15,0))))))</f>
        <v>0</v>
      </c>
      <c r="I245" s="85">
        <f t="shared" si="9"/>
        <v>0</v>
      </c>
      <c r="J245" s="38">
        <f t="shared" si="11"/>
        <v>0</v>
      </c>
      <c r="K245" s="38"/>
      <c r="L245" s="38"/>
    </row>
    <row r="246" spans="3:12" s="4" customFormat="1" ht="21" x14ac:dyDescent="0.25">
      <c r="C246" s="8" t="s">
        <v>4</v>
      </c>
      <c r="D246" s="11">
        <v>44073</v>
      </c>
      <c r="E246" s="47">
        <v>0</v>
      </c>
      <c r="F246" s="49"/>
      <c r="G246" s="56">
        <f t="shared" si="10"/>
        <v>163</v>
      </c>
      <c r="H246" s="57">
        <f>IF(C246="SEGUNDA-FEIRA",CONFIGURAÇÕES!$C$10,IF(C246="TERÇA-FEIRA",CONFIGURAÇÕES!$C$11,IF(C246="QUARTA-FEIRA",CONFIGURAÇÕES!$C$12,IF(C246="QUINTA-FEIRA",CONFIGURAÇÕES!$C$13,IF(C246="SEXTA-FEIRA",CONFIGURAÇÕES!$C$14,IF(C246="SÁBADO",CONFIGURAÇÕES!$C$15,0))))))</f>
        <v>0</v>
      </c>
      <c r="I246" s="85">
        <f t="shared" si="9"/>
        <v>0</v>
      </c>
      <c r="J246" s="38">
        <f t="shared" si="11"/>
        <v>0</v>
      </c>
      <c r="K246" s="38"/>
      <c r="L246" s="38"/>
    </row>
    <row r="247" spans="3:12" s="4" customFormat="1" ht="21" x14ac:dyDescent="0.25">
      <c r="C247" s="8" t="s">
        <v>5</v>
      </c>
      <c r="D247" s="11">
        <v>44074</v>
      </c>
      <c r="E247" s="47">
        <v>1</v>
      </c>
      <c r="F247" s="49"/>
      <c r="G247" s="56">
        <f t="shared" si="10"/>
        <v>163</v>
      </c>
      <c r="H247" s="57">
        <f>IF(C247="SEGUNDA-FEIRA",CONFIGURAÇÕES!$C$10,IF(C247="TERÇA-FEIRA",CONFIGURAÇÕES!$C$11,IF(C247="QUARTA-FEIRA",CONFIGURAÇÕES!$C$12,IF(C247="QUINTA-FEIRA",CONFIGURAÇÕES!$C$13,IF(C247="SEXTA-FEIRA",CONFIGURAÇÕES!$C$14,IF(C247="SÁBADO",CONFIGURAÇÕES!$C$15,0))))))</f>
        <v>0</v>
      </c>
      <c r="I247" s="85">
        <f t="shared" si="9"/>
        <v>0</v>
      </c>
      <c r="J247" s="38">
        <f t="shared" si="11"/>
        <v>0</v>
      </c>
      <c r="K247" s="38"/>
      <c r="L247" s="38"/>
    </row>
    <row r="248" spans="3:12" s="4" customFormat="1" ht="21" x14ac:dyDescent="0.25">
      <c r="C248" s="8" t="s">
        <v>6</v>
      </c>
      <c r="D248" s="11">
        <v>44075</v>
      </c>
      <c r="E248" s="47">
        <v>1</v>
      </c>
      <c r="F248" s="49"/>
      <c r="G248" s="56">
        <f t="shared" si="10"/>
        <v>164</v>
      </c>
      <c r="H248" s="57">
        <f>IF(C248="SEGUNDA-FEIRA",CONFIGURAÇÕES!$C$10,IF(C248="TERÇA-FEIRA",CONFIGURAÇÕES!$C$11,IF(C248="QUARTA-FEIRA",CONFIGURAÇÕES!$C$12,IF(C248="QUINTA-FEIRA",CONFIGURAÇÕES!$C$13,IF(C248="SEXTA-FEIRA",CONFIGURAÇÕES!$C$14,IF(C248="SÁBADO",CONFIGURAÇÕES!$C$15,0))))))</f>
        <v>0</v>
      </c>
      <c r="I248" s="85">
        <f t="shared" si="9"/>
        <v>0</v>
      </c>
      <c r="J248" s="38">
        <f t="shared" si="11"/>
        <v>0</v>
      </c>
      <c r="K248" s="38"/>
      <c r="L248" s="38"/>
    </row>
    <row r="249" spans="3:12" s="4" customFormat="1" ht="21" x14ac:dyDescent="0.25">
      <c r="C249" s="8" t="s">
        <v>0</v>
      </c>
      <c r="D249" s="11">
        <v>44076</v>
      </c>
      <c r="E249" s="47">
        <v>1</v>
      </c>
      <c r="F249" s="49"/>
      <c r="G249" s="56">
        <f t="shared" si="10"/>
        <v>165</v>
      </c>
      <c r="H249" s="57">
        <f>IF(C249="SEGUNDA-FEIRA",CONFIGURAÇÕES!$C$10,IF(C249="TERÇA-FEIRA",CONFIGURAÇÕES!$C$11,IF(C249="QUARTA-FEIRA",CONFIGURAÇÕES!$C$12,IF(C249="QUINTA-FEIRA",CONFIGURAÇÕES!$C$13,IF(C249="SEXTA-FEIRA",CONFIGURAÇÕES!$C$14,IF(C249="SÁBADO",CONFIGURAÇÕES!$C$15,0))))))</f>
        <v>0</v>
      </c>
      <c r="I249" s="85">
        <f t="shared" si="9"/>
        <v>0</v>
      </c>
      <c r="J249" s="38">
        <f t="shared" si="11"/>
        <v>0</v>
      </c>
      <c r="K249" s="38"/>
      <c r="L249" s="38"/>
    </row>
    <row r="250" spans="3:12" s="4" customFormat="1" ht="21" x14ac:dyDescent="0.25">
      <c r="C250" s="8" t="s">
        <v>1</v>
      </c>
      <c r="D250" s="11">
        <v>44077</v>
      </c>
      <c r="E250" s="47">
        <v>1</v>
      </c>
      <c r="F250" s="49"/>
      <c r="G250" s="56">
        <f t="shared" si="10"/>
        <v>166</v>
      </c>
      <c r="H250" s="57">
        <f>IF(C250="SEGUNDA-FEIRA",CONFIGURAÇÕES!$C$10,IF(C250="TERÇA-FEIRA",CONFIGURAÇÕES!$C$11,IF(C250="QUARTA-FEIRA",CONFIGURAÇÕES!$C$12,IF(C250="QUINTA-FEIRA",CONFIGURAÇÕES!$C$13,IF(C250="SEXTA-FEIRA",CONFIGURAÇÕES!$C$14,IF(C250="SÁBADO",CONFIGURAÇÕES!$C$15,0))))))</f>
        <v>0</v>
      </c>
      <c r="I250" s="85">
        <f t="shared" si="9"/>
        <v>0</v>
      </c>
      <c r="J250" s="38">
        <f t="shared" si="11"/>
        <v>0</v>
      </c>
      <c r="K250" s="38"/>
      <c r="L250" s="38"/>
    </row>
    <row r="251" spans="3:12" s="4" customFormat="1" ht="21" x14ac:dyDescent="0.25">
      <c r="C251" s="8" t="s">
        <v>2</v>
      </c>
      <c r="D251" s="11">
        <v>44078</v>
      </c>
      <c r="E251" s="47">
        <v>1</v>
      </c>
      <c r="F251" s="49"/>
      <c r="G251" s="56">
        <f t="shared" si="10"/>
        <v>167</v>
      </c>
      <c r="H251" s="57">
        <f>IF(C251="SEGUNDA-FEIRA",CONFIGURAÇÕES!$C$10,IF(C251="TERÇA-FEIRA",CONFIGURAÇÕES!$C$11,IF(C251="QUARTA-FEIRA",CONFIGURAÇÕES!$C$12,IF(C251="QUINTA-FEIRA",CONFIGURAÇÕES!$C$13,IF(C251="SEXTA-FEIRA",CONFIGURAÇÕES!$C$14,IF(C251="SÁBADO",CONFIGURAÇÕES!$C$15,0))))))</f>
        <v>0</v>
      </c>
      <c r="I251" s="85">
        <f t="shared" si="9"/>
        <v>0</v>
      </c>
      <c r="J251" s="38">
        <f t="shared" si="11"/>
        <v>0</v>
      </c>
      <c r="K251" s="38"/>
      <c r="L251" s="38"/>
    </row>
    <row r="252" spans="3:12" s="4" customFormat="1" ht="21" x14ac:dyDescent="0.25">
      <c r="C252" s="8" t="s">
        <v>3</v>
      </c>
      <c r="D252" s="11">
        <v>44079</v>
      </c>
      <c r="E252" s="47">
        <v>0</v>
      </c>
      <c r="F252" s="49"/>
      <c r="G252" s="56">
        <f t="shared" si="10"/>
        <v>168</v>
      </c>
      <c r="H252" s="57">
        <f>IF(C252="SEGUNDA-FEIRA",CONFIGURAÇÕES!$C$10,IF(C252="TERÇA-FEIRA",CONFIGURAÇÕES!$C$11,IF(C252="QUARTA-FEIRA",CONFIGURAÇÕES!$C$12,IF(C252="QUINTA-FEIRA",CONFIGURAÇÕES!$C$13,IF(C252="SEXTA-FEIRA",CONFIGURAÇÕES!$C$14,IF(C252="SÁBADO",CONFIGURAÇÕES!$C$15,0))))))</f>
        <v>0</v>
      </c>
      <c r="I252" s="85">
        <f t="shared" si="9"/>
        <v>0</v>
      </c>
      <c r="J252" s="38">
        <f t="shared" si="11"/>
        <v>0</v>
      </c>
      <c r="K252" s="38"/>
      <c r="L252" s="38"/>
    </row>
    <row r="253" spans="3:12" s="4" customFormat="1" ht="21" x14ac:dyDescent="0.25">
      <c r="C253" s="8" t="s">
        <v>4</v>
      </c>
      <c r="D253" s="11">
        <v>44080</v>
      </c>
      <c r="E253" s="47">
        <v>0</v>
      </c>
      <c r="F253" s="49"/>
      <c r="G253" s="56">
        <f t="shared" si="10"/>
        <v>168</v>
      </c>
      <c r="H253" s="57">
        <f>IF(C253="SEGUNDA-FEIRA",CONFIGURAÇÕES!$C$10,IF(C253="TERÇA-FEIRA",CONFIGURAÇÕES!$C$11,IF(C253="QUARTA-FEIRA",CONFIGURAÇÕES!$C$12,IF(C253="QUINTA-FEIRA",CONFIGURAÇÕES!$C$13,IF(C253="SEXTA-FEIRA",CONFIGURAÇÕES!$C$14,IF(C253="SÁBADO",CONFIGURAÇÕES!$C$15,0))))))</f>
        <v>0</v>
      </c>
      <c r="I253" s="85">
        <f t="shared" si="9"/>
        <v>0</v>
      </c>
      <c r="J253" s="38">
        <f t="shared" si="11"/>
        <v>0</v>
      </c>
      <c r="K253" s="38"/>
      <c r="L253" s="38"/>
    </row>
    <row r="254" spans="3:12" s="4" customFormat="1" ht="21" x14ac:dyDescent="0.25">
      <c r="C254" s="8" t="s">
        <v>5</v>
      </c>
      <c r="D254" s="11">
        <v>44081</v>
      </c>
      <c r="E254" s="47">
        <v>0</v>
      </c>
      <c r="F254" s="48" t="s">
        <v>18</v>
      </c>
      <c r="G254" s="56">
        <f t="shared" si="10"/>
        <v>168</v>
      </c>
      <c r="H254" s="57">
        <f>IF(C254="SEGUNDA-FEIRA",CONFIGURAÇÕES!$C$10,IF(C254="TERÇA-FEIRA",CONFIGURAÇÕES!$C$11,IF(C254="QUARTA-FEIRA",CONFIGURAÇÕES!$C$12,IF(C254="QUINTA-FEIRA",CONFIGURAÇÕES!$C$13,IF(C254="SEXTA-FEIRA",CONFIGURAÇÕES!$C$14,IF(C254="SÁBADO",CONFIGURAÇÕES!$C$15,0))))))</f>
        <v>0</v>
      </c>
      <c r="I254" s="85">
        <f t="shared" si="9"/>
        <v>0</v>
      </c>
      <c r="J254" s="38">
        <f t="shared" si="11"/>
        <v>0</v>
      </c>
      <c r="K254" s="38"/>
      <c r="L254" s="38"/>
    </row>
    <row r="255" spans="3:12" s="4" customFormat="1" ht="21" x14ac:dyDescent="0.25">
      <c r="C255" s="8" t="s">
        <v>6</v>
      </c>
      <c r="D255" s="11">
        <v>44082</v>
      </c>
      <c r="E255" s="47">
        <v>1</v>
      </c>
      <c r="F255" s="49"/>
      <c r="G255" s="56">
        <f t="shared" si="10"/>
        <v>168</v>
      </c>
      <c r="H255" s="57">
        <f>IF(C255="SEGUNDA-FEIRA",CONFIGURAÇÕES!$C$10,IF(C255="TERÇA-FEIRA",CONFIGURAÇÕES!$C$11,IF(C255="QUARTA-FEIRA",CONFIGURAÇÕES!$C$12,IF(C255="QUINTA-FEIRA",CONFIGURAÇÕES!$C$13,IF(C255="SEXTA-FEIRA",CONFIGURAÇÕES!$C$14,IF(C255="SÁBADO",CONFIGURAÇÕES!$C$15,0))))))</f>
        <v>0</v>
      </c>
      <c r="I255" s="85">
        <f t="shared" si="9"/>
        <v>0</v>
      </c>
      <c r="J255" s="38">
        <f t="shared" si="11"/>
        <v>0</v>
      </c>
      <c r="K255" s="38"/>
      <c r="L255" s="38"/>
    </row>
    <row r="256" spans="3:12" s="4" customFormat="1" ht="21" x14ac:dyDescent="0.25">
      <c r="C256" s="8" t="s">
        <v>0</v>
      </c>
      <c r="D256" s="11">
        <v>44083</v>
      </c>
      <c r="E256" s="47">
        <v>1</v>
      </c>
      <c r="F256" s="49"/>
      <c r="G256" s="56">
        <f t="shared" si="10"/>
        <v>169</v>
      </c>
      <c r="H256" s="57">
        <f>IF(C256="SEGUNDA-FEIRA",CONFIGURAÇÕES!$C$10,IF(C256="TERÇA-FEIRA",CONFIGURAÇÕES!$C$11,IF(C256="QUARTA-FEIRA",CONFIGURAÇÕES!$C$12,IF(C256="QUINTA-FEIRA",CONFIGURAÇÕES!$C$13,IF(C256="SEXTA-FEIRA",CONFIGURAÇÕES!$C$14,IF(C256="SÁBADO",CONFIGURAÇÕES!$C$15,0))))))</f>
        <v>0</v>
      </c>
      <c r="I256" s="85">
        <f t="shared" si="9"/>
        <v>0</v>
      </c>
      <c r="J256" s="38">
        <f t="shared" si="11"/>
        <v>0</v>
      </c>
      <c r="K256" s="38"/>
      <c r="L256" s="38"/>
    </row>
    <row r="257" spans="3:12" s="4" customFormat="1" ht="21" x14ac:dyDescent="0.25">
      <c r="C257" s="8" t="s">
        <v>1</v>
      </c>
      <c r="D257" s="11">
        <v>44084</v>
      </c>
      <c r="E257" s="47">
        <v>1</v>
      </c>
      <c r="F257" s="49"/>
      <c r="G257" s="56">
        <f t="shared" si="10"/>
        <v>170</v>
      </c>
      <c r="H257" s="57">
        <f>IF(C257="SEGUNDA-FEIRA",CONFIGURAÇÕES!$C$10,IF(C257="TERÇA-FEIRA",CONFIGURAÇÕES!$C$11,IF(C257="QUARTA-FEIRA",CONFIGURAÇÕES!$C$12,IF(C257="QUINTA-FEIRA",CONFIGURAÇÕES!$C$13,IF(C257="SEXTA-FEIRA",CONFIGURAÇÕES!$C$14,IF(C257="SÁBADO",CONFIGURAÇÕES!$C$15,0))))))</f>
        <v>0</v>
      </c>
      <c r="I257" s="85">
        <f t="shared" si="9"/>
        <v>0</v>
      </c>
      <c r="J257" s="38">
        <f t="shared" si="11"/>
        <v>0</v>
      </c>
      <c r="K257" s="38"/>
      <c r="L257" s="38"/>
    </row>
    <row r="258" spans="3:12" s="4" customFormat="1" ht="21" x14ac:dyDescent="0.25">
      <c r="C258" s="8" t="s">
        <v>2</v>
      </c>
      <c r="D258" s="11">
        <v>44085</v>
      </c>
      <c r="E258" s="47">
        <v>1</v>
      </c>
      <c r="F258" s="49"/>
      <c r="G258" s="56">
        <f t="shared" si="10"/>
        <v>171</v>
      </c>
      <c r="H258" s="57">
        <f>IF(C258="SEGUNDA-FEIRA",CONFIGURAÇÕES!$C$10,IF(C258="TERÇA-FEIRA",CONFIGURAÇÕES!$C$11,IF(C258="QUARTA-FEIRA",CONFIGURAÇÕES!$C$12,IF(C258="QUINTA-FEIRA",CONFIGURAÇÕES!$C$13,IF(C258="SEXTA-FEIRA",CONFIGURAÇÕES!$C$14,IF(C258="SÁBADO",CONFIGURAÇÕES!$C$15,0))))))</f>
        <v>0</v>
      </c>
      <c r="I258" s="85">
        <f t="shared" si="9"/>
        <v>0</v>
      </c>
      <c r="J258" s="38">
        <f t="shared" si="11"/>
        <v>0</v>
      </c>
      <c r="K258" s="38"/>
      <c r="L258" s="38"/>
    </row>
    <row r="259" spans="3:12" s="4" customFormat="1" ht="21" x14ac:dyDescent="0.25">
      <c r="C259" s="8" t="s">
        <v>3</v>
      </c>
      <c r="D259" s="11">
        <v>44086</v>
      </c>
      <c r="E259" s="47">
        <v>0</v>
      </c>
      <c r="F259" s="49"/>
      <c r="G259" s="56">
        <f t="shared" si="10"/>
        <v>172</v>
      </c>
      <c r="H259" s="57">
        <f>IF(C259="SEGUNDA-FEIRA",CONFIGURAÇÕES!$C$10,IF(C259="TERÇA-FEIRA",CONFIGURAÇÕES!$C$11,IF(C259="QUARTA-FEIRA",CONFIGURAÇÕES!$C$12,IF(C259="QUINTA-FEIRA",CONFIGURAÇÕES!$C$13,IF(C259="SEXTA-FEIRA",CONFIGURAÇÕES!$C$14,IF(C259="SÁBADO",CONFIGURAÇÕES!$C$15,0))))))</f>
        <v>0</v>
      </c>
      <c r="I259" s="85">
        <f t="shared" si="9"/>
        <v>0</v>
      </c>
      <c r="J259" s="38">
        <f t="shared" si="11"/>
        <v>0</v>
      </c>
      <c r="K259" s="38"/>
      <c r="L259" s="38"/>
    </row>
    <row r="260" spans="3:12" s="4" customFormat="1" ht="21" x14ac:dyDescent="0.25">
      <c r="C260" s="8" t="s">
        <v>4</v>
      </c>
      <c r="D260" s="11">
        <v>44087</v>
      </c>
      <c r="E260" s="47">
        <v>0</v>
      </c>
      <c r="F260" s="49"/>
      <c r="G260" s="56">
        <f t="shared" si="10"/>
        <v>172</v>
      </c>
      <c r="H260" s="57">
        <f>IF(C260="SEGUNDA-FEIRA",CONFIGURAÇÕES!$C$10,IF(C260="TERÇA-FEIRA",CONFIGURAÇÕES!$C$11,IF(C260="QUARTA-FEIRA",CONFIGURAÇÕES!$C$12,IF(C260="QUINTA-FEIRA",CONFIGURAÇÕES!$C$13,IF(C260="SEXTA-FEIRA",CONFIGURAÇÕES!$C$14,IF(C260="SÁBADO",CONFIGURAÇÕES!$C$15,0))))))</f>
        <v>0</v>
      </c>
      <c r="I260" s="85">
        <f t="shared" ref="I260:I323" si="12">H260*E260</f>
        <v>0</v>
      </c>
      <c r="J260" s="38">
        <f t="shared" si="11"/>
        <v>0</v>
      </c>
      <c r="K260" s="38"/>
      <c r="L260" s="38"/>
    </row>
    <row r="261" spans="3:12" s="4" customFormat="1" ht="21" x14ac:dyDescent="0.25">
      <c r="C261" s="8" t="s">
        <v>5</v>
      </c>
      <c r="D261" s="11">
        <v>44088</v>
      </c>
      <c r="E261" s="47">
        <v>1</v>
      </c>
      <c r="F261" s="49"/>
      <c r="G261" s="56">
        <f t="shared" si="10"/>
        <v>172</v>
      </c>
      <c r="H261" s="57">
        <f>IF(C261="SEGUNDA-FEIRA",CONFIGURAÇÕES!$C$10,IF(C261="TERÇA-FEIRA",CONFIGURAÇÕES!$C$11,IF(C261="QUARTA-FEIRA",CONFIGURAÇÕES!$C$12,IF(C261="QUINTA-FEIRA",CONFIGURAÇÕES!$C$13,IF(C261="SEXTA-FEIRA",CONFIGURAÇÕES!$C$14,IF(C261="SÁBADO",CONFIGURAÇÕES!$C$15,0))))))</f>
        <v>0</v>
      </c>
      <c r="I261" s="85">
        <f t="shared" si="12"/>
        <v>0</v>
      </c>
      <c r="J261" s="38">
        <f t="shared" si="11"/>
        <v>0</v>
      </c>
      <c r="K261" s="38"/>
      <c r="L261" s="38"/>
    </row>
    <row r="262" spans="3:12" s="4" customFormat="1" ht="21" x14ac:dyDescent="0.25">
      <c r="C262" s="8" t="s">
        <v>6</v>
      </c>
      <c r="D262" s="11">
        <v>44089</v>
      </c>
      <c r="E262" s="47">
        <v>1</v>
      </c>
      <c r="F262" s="49"/>
      <c r="G262" s="56">
        <f t="shared" ref="G262:G325" si="13">E261+G261</f>
        <v>173</v>
      </c>
      <c r="H262" s="57">
        <f>IF(C262="SEGUNDA-FEIRA",CONFIGURAÇÕES!$C$10,IF(C262="TERÇA-FEIRA",CONFIGURAÇÕES!$C$11,IF(C262="QUARTA-FEIRA",CONFIGURAÇÕES!$C$12,IF(C262="QUINTA-FEIRA",CONFIGURAÇÕES!$C$13,IF(C262="SEXTA-FEIRA",CONFIGURAÇÕES!$C$14,IF(C262="SÁBADO",CONFIGURAÇÕES!$C$15,0))))))</f>
        <v>0</v>
      </c>
      <c r="I262" s="85">
        <f t="shared" si="12"/>
        <v>0</v>
      </c>
      <c r="J262" s="38">
        <f t="shared" ref="J262:J325" si="14">J261+I261</f>
        <v>0</v>
      </c>
      <c r="K262" s="38"/>
      <c r="L262" s="38"/>
    </row>
    <row r="263" spans="3:12" s="4" customFormat="1" ht="21" x14ac:dyDescent="0.25">
      <c r="C263" s="8" t="s">
        <v>0</v>
      </c>
      <c r="D263" s="11">
        <v>44090</v>
      </c>
      <c r="E263" s="47">
        <v>1</v>
      </c>
      <c r="F263" s="49"/>
      <c r="G263" s="56">
        <f t="shared" si="13"/>
        <v>174</v>
      </c>
      <c r="H263" s="57">
        <f>IF(C263="SEGUNDA-FEIRA",CONFIGURAÇÕES!$C$10,IF(C263="TERÇA-FEIRA",CONFIGURAÇÕES!$C$11,IF(C263="QUARTA-FEIRA",CONFIGURAÇÕES!$C$12,IF(C263="QUINTA-FEIRA",CONFIGURAÇÕES!$C$13,IF(C263="SEXTA-FEIRA",CONFIGURAÇÕES!$C$14,IF(C263="SÁBADO",CONFIGURAÇÕES!$C$15,0))))))</f>
        <v>0</v>
      </c>
      <c r="I263" s="85">
        <f t="shared" si="12"/>
        <v>0</v>
      </c>
      <c r="J263" s="38">
        <f t="shared" si="14"/>
        <v>0</v>
      </c>
      <c r="K263" s="38"/>
      <c r="L263" s="38"/>
    </row>
    <row r="264" spans="3:12" s="4" customFormat="1" ht="21" x14ac:dyDescent="0.25">
      <c r="C264" s="8" t="s">
        <v>1</v>
      </c>
      <c r="D264" s="11">
        <v>44091</v>
      </c>
      <c r="E264" s="47">
        <v>1</v>
      </c>
      <c r="F264" s="49"/>
      <c r="G264" s="56">
        <f t="shared" si="13"/>
        <v>175</v>
      </c>
      <c r="H264" s="57">
        <f>IF(C264="SEGUNDA-FEIRA",CONFIGURAÇÕES!$C$10,IF(C264="TERÇA-FEIRA",CONFIGURAÇÕES!$C$11,IF(C264="QUARTA-FEIRA",CONFIGURAÇÕES!$C$12,IF(C264="QUINTA-FEIRA",CONFIGURAÇÕES!$C$13,IF(C264="SEXTA-FEIRA",CONFIGURAÇÕES!$C$14,IF(C264="SÁBADO",CONFIGURAÇÕES!$C$15,0))))))</f>
        <v>0</v>
      </c>
      <c r="I264" s="85">
        <f t="shared" si="12"/>
        <v>0</v>
      </c>
      <c r="J264" s="38">
        <f t="shared" si="14"/>
        <v>0</v>
      </c>
      <c r="K264" s="38"/>
      <c r="L264" s="38"/>
    </row>
    <row r="265" spans="3:12" s="4" customFormat="1" ht="21" x14ac:dyDescent="0.25">
      <c r="C265" s="8" t="s">
        <v>2</v>
      </c>
      <c r="D265" s="11">
        <v>44092</v>
      </c>
      <c r="E265" s="47">
        <v>1</v>
      </c>
      <c r="F265" s="49"/>
      <c r="G265" s="56">
        <f t="shared" si="13"/>
        <v>176</v>
      </c>
      <c r="H265" s="57">
        <f>IF(C265="SEGUNDA-FEIRA",CONFIGURAÇÕES!$C$10,IF(C265="TERÇA-FEIRA",CONFIGURAÇÕES!$C$11,IF(C265="QUARTA-FEIRA",CONFIGURAÇÕES!$C$12,IF(C265="QUINTA-FEIRA",CONFIGURAÇÕES!$C$13,IF(C265="SEXTA-FEIRA",CONFIGURAÇÕES!$C$14,IF(C265="SÁBADO",CONFIGURAÇÕES!$C$15,0))))))</f>
        <v>0</v>
      </c>
      <c r="I265" s="85">
        <f t="shared" si="12"/>
        <v>0</v>
      </c>
      <c r="J265" s="38">
        <f t="shared" si="14"/>
        <v>0</v>
      </c>
      <c r="K265" s="38"/>
      <c r="L265" s="38"/>
    </row>
    <row r="266" spans="3:12" s="4" customFormat="1" ht="21" x14ac:dyDescent="0.25">
      <c r="C266" s="8" t="s">
        <v>3</v>
      </c>
      <c r="D266" s="11">
        <v>44093</v>
      </c>
      <c r="E266" s="47">
        <v>0</v>
      </c>
      <c r="F266" s="49"/>
      <c r="G266" s="56">
        <f t="shared" si="13"/>
        <v>177</v>
      </c>
      <c r="H266" s="57">
        <f>IF(C266="SEGUNDA-FEIRA",CONFIGURAÇÕES!$C$10,IF(C266="TERÇA-FEIRA",CONFIGURAÇÕES!$C$11,IF(C266="QUARTA-FEIRA",CONFIGURAÇÕES!$C$12,IF(C266="QUINTA-FEIRA",CONFIGURAÇÕES!$C$13,IF(C266="SEXTA-FEIRA",CONFIGURAÇÕES!$C$14,IF(C266="SÁBADO",CONFIGURAÇÕES!$C$15,0))))))</f>
        <v>0</v>
      </c>
      <c r="I266" s="85">
        <f t="shared" si="12"/>
        <v>0</v>
      </c>
      <c r="J266" s="38">
        <f t="shared" si="14"/>
        <v>0</v>
      </c>
      <c r="K266" s="38"/>
      <c r="L266" s="38"/>
    </row>
    <row r="267" spans="3:12" s="4" customFormat="1" ht="21" x14ac:dyDescent="0.25">
      <c r="C267" s="8" t="s">
        <v>4</v>
      </c>
      <c r="D267" s="11">
        <v>44094</v>
      </c>
      <c r="E267" s="47">
        <v>0</v>
      </c>
      <c r="F267" s="49"/>
      <c r="G267" s="56">
        <f t="shared" si="13"/>
        <v>177</v>
      </c>
      <c r="H267" s="57">
        <f>IF(C267="SEGUNDA-FEIRA",CONFIGURAÇÕES!$C$10,IF(C267="TERÇA-FEIRA",CONFIGURAÇÕES!$C$11,IF(C267="QUARTA-FEIRA",CONFIGURAÇÕES!$C$12,IF(C267="QUINTA-FEIRA",CONFIGURAÇÕES!$C$13,IF(C267="SEXTA-FEIRA",CONFIGURAÇÕES!$C$14,IF(C267="SÁBADO",CONFIGURAÇÕES!$C$15,0))))))</f>
        <v>0</v>
      </c>
      <c r="I267" s="85">
        <f t="shared" si="12"/>
        <v>0</v>
      </c>
      <c r="J267" s="38">
        <f t="shared" si="14"/>
        <v>0</v>
      </c>
      <c r="K267" s="38"/>
      <c r="L267" s="38"/>
    </row>
    <row r="268" spans="3:12" s="4" customFormat="1" ht="21" x14ac:dyDescent="0.25">
      <c r="C268" s="8" t="s">
        <v>5</v>
      </c>
      <c r="D268" s="11">
        <v>44095</v>
      </c>
      <c r="E268" s="47">
        <v>1</v>
      </c>
      <c r="F268" s="49"/>
      <c r="G268" s="56">
        <f t="shared" si="13"/>
        <v>177</v>
      </c>
      <c r="H268" s="57">
        <f>IF(C268="SEGUNDA-FEIRA",CONFIGURAÇÕES!$C$10,IF(C268="TERÇA-FEIRA",CONFIGURAÇÕES!$C$11,IF(C268="QUARTA-FEIRA",CONFIGURAÇÕES!$C$12,IF(C268="QUINTA-FEIRA",CONFIGURAÇÕES!$C$13,IF(C268="SEXTA-FEIRA",CONFIGURAÇÕES!$C$14,IF(C268="SÁBADO",CONFIGURAÇÕES!$C$15,0))))))</f>
        <v>0</v>
      </c>
      <c r="I268" s="85">
        <f t="shared" si="12"/>
        <v>0</v>
      </c>
      <c r="J268" s="38">
        <f t="shared" si="14"/>
        <v>0</v>
      </c>
      <c r="K268" s="38"/>
      <c r="L268" s="38"/>
    </row>
    <row r="269" spans="3:12" s="4" customFormat="1" ht="21" x14ac:dyDescent="0.25">
      <c r="C269" s="8" t="s">
        <v>6</v>
      </c>
      <c r="D269" s="11">
        <v>44096</v>
      </c>
      <c r="E269" s="47">
        <v>1</v>
      </c>
      <c r="F269" s="49"/>
      <c r="G269" s="56">
        <f t="shared" si="13"/>
        <v>178</v>
      </c>
      <c r="H269" s="57">
        <f>IF(C269="SEGUNDA-FEIRA",CONFIGURAÇÕES!$C$10,IF(C269="TERÇA-FEIRA",CONFIGURAÇÕES!$C$11,IF(C269="QUARTA-FEIRA",CONFIGURAÇÕES!$C$12,IF(C269="QUINTA-FEIRA",CONFIGURAÇÕES!$C$13,IF(C269="SEXTA-FEIRA",CONFIGURAÇÕES!$C$14,IF(C269="SÁBADO",CONFIGURAÇÕES!$C$15,0))))))</f>
        <v>0</v>
      </c>
      <c r="I269" s="85">
        <f t="shared" si="12"/>
        <v>0</v>
      </c>
      <c r="J269" s="38">
        <f t="shared" si="14"/>
        <v>0</v>
      </c>
      <c r="K269" s="38"/>
      <c r="L269" s="38"/>
    </row>
    <row r="270" spans="3:12" s="4" customFormat="1" ht="21" x14ac:dyDescent="0.25">
      <c r="C270" s="8" t="s">
        <v>0</v>
      </c>
      <c r="D270" s="11">
        <v>44097</v>
      </c>
      <c r="E270" s="47">
        <v>1</v>
      </c>
      <c r="F270" s="49"/>
      <c r="G270" s="56">
        <f t="shared" si="13"/>
        <v>179</v>
      </c>
      <c r="H270" s="57">
        <f>IF(C270="SEGUNDA-FEIRA",CONFIGURAÇÕES!$C$10,IF(C270="TERÇA-FEIRA",CONFIGURAÇÕES!$C$11,IF(C270="QUARTA-FEIRA",CONFIGURAÇÕES!$C$12,IF(C270="QUINTA-FEIRA",CONFIGURAÇÕES!$C$13,IF(C270="SEXTA-FEIRA",CONFIGURAÇÕES!$C$14,IF(C270="SÁBADO",CONFIGURAÇÕES!$C$15,0))))))</f>
        <v>0</v>
      </c>
      <c r="I270" s="85">
        <f t="shared" si="12"/>
        <v>0</v>
      </c>
      <c r="J270" s="38">
        <f t="shared" si="14"/>
        <v>0</v>
      </c>
      <c r="K270" s="38"/>
      <c r="L270" s="38"/>
    </row>
    <row r="271" spans="3:12" s="4" customFormat="1" ht="21" x14ac:dyDescent="0.25">
      <c r="C271" s="8" t="s">
        <v>1</v>
      </c>
      <c r="D271" s="11">
        <v>44098</v>
      </c>
      <c r="E271" s="47">
        <v>1</v>
      </c>
      <c r="F271" s="49"/>
      <c r="G271" s="56">
        <f t="shared" si="13"/>
        <v>180</v>
      </c>
      <c r="H271" s="57">
        <f>IF(C271="SEGUNDA-FEIRA",CONFIGURAÇÕES!$C$10,IF(C271="TERÇA-FEIRA",CONFIGURAÇÕES!$C$11,IF(C271="QUARTA-FEIRA",CONFIGURAÇÕES!$C$12,IF(C271="QUINTA-FEIRA",CONFIGURAÇÕES!$C$13,IF(C271="SEXTA-FEIRA",CONFIGURAÇÕES!$C$14,IF(C271="SÁBADO",CONFIGURAÇÕES!$C$15,0))))))</f>
        <v>0</v>
      </c>
      <c r="I271" s="85">
        <f t="shared" si="12"/>
        <v>0</v>
      </c>
      <c r="J271" s="38">
        <f t="shared" si="14"/>
        <v>0</v>
      </c>
      <c r="K271" s="38"/>
      <c r="L271" s="38"/>
    </row>
    <row r="272" spans="3:12" s="4" customFormat="1" ht="21" x14ac:dyDescent="0.25">
      <c r="C272" s="8" t="s">
        <v>2</v>
      </c>
      <c r="D272" s="11">
        <v>44099</v>
      </c>
      <c r="E272" s="47">
        <v>1</v>
      </c>
      <c r="F272" s="49"/>
      <c r="G272" s="56">
        <f t="shared" si="13"/>
        <v>181</v>
      </c>
      <c r="H272" s="57">
        <f>IF(C272="SEGUNDA-FEIRA",CONFIGURAÇÕES!$C$10,IF(C272="TERÇA-FEIRA",CONFIGURAÇÕES!$C$11,IF(C272="QUARTA-FEIRA",CONFIGURAÇÕES!$C$12,IF(C272="QUINTA-FEIRA",CONFIGURAÇÕES!$C$13,IF(C272="SEXTA-FEIRA",CONFIGURAÇÕES!$C$14,IF(C272="SÁBADO",CONFIGURAÇÕES!$C$15,0))))))</f>
        <v>0</v>
      </c>
      <c r="I272" s="85">
        <f t="shared" si="12"/>
        <v>0</v>
      </c>
      <c r="J272" s="38">
        <f t="shared" si="14"/>
        <v>0</v>
      </c>
      <c r="K272" s="38"/>
      <c r="L272" s="38"/>
    </row>
    <row r="273" spans="3:12" s="4" customFormat="1" ht="21" x14ac:dyDescent="0.25">
      <c r="C273" s="8" t="s">
        <v>3</v>
      </c>
      <c r="D273" s="11">
        <v>44100</v>
      </c>
      <c r="E273" s="47">
        <v>0</v>
      </c>
      <c r="F273" s="49"/>
      <c r="G273" s="56">
        <f t="shared" si="13"/>
        <v>182</v>
      </c>
      <c r="H273" s="57">
        <f>IF(C273="SEGUNDA-FEIRA",CONFIGURAÇÕES!$C$10,IF(C273="TERÇA-FEIRA",CONFIGURAÇÕES!$C$11,IF(C273="QUARTA-FEIRA",CONFIGURAÇÕES!$C$12,IF(C273="QUINTA-FEIRA",CONFIGURAÇÕES!$C$13,IF(C273="SEXTA-FEIRA",CONFIGURAÇÕES!$C$14,IF(C273="SÁBADO",CONFIGURAÇÕES!$C$15,0))))))</f>
        <v>0</v>
      </c>
      <c r="I273" s="85">
        <f t="shared" si="12"/>
        <v>0</v>
      </c>
      <c r="J273" s="38">
        <f t="shared" si="14"/>
        <v>0</v>
      </c>
      <c r="K273" s="38"/>
      <c r="L273" s="38"/>
    </row>
    <row r="274" spans="3:12" s="4" customFormat="1" ht="21" x14ac:dyDescent="0.25">
      <c r="C274" s="8" t="s">
        <v>4</v>
      </c>
      <c r="D274" s="11">
        <v>44101</v>
      </c>
      <c r="E274" s="47">
        <v>0</v>
      </c>
      <c r="F274" s="49"/>
      <c r="G274" s="56">
        <f t="shared" si="13"/>
        <v>182</v>
      </c>
      <c r="H274" s="57">
        <f>IF(C274="SEGUNDA-FEIRA",CONFIGURAÇÕES!$C$10,IF(C274="TERÇA-FEIRA",CONFIGURAÇÕES!$C$11,IF(C274="QUARTA-FEIRA",CONFIGURAÇÕES!$C$12,IF(C274="QUINTA-FEIRA",CONFIGURAÇÕES!$C$13,IF(C274="SEXTA-FEIRA",CONFIGURAÇÕES!$C$14,IF(C274="SÁBADO",CONFIGURAÇÕES!$C$15,0))))))</f>
        <v>0</v>
      </c>
      <c r="I274" s="85">
        <f t="shared" si="12"/>
        <v>0</v>
      </c>
      <c r="J274" s="38">
        <f t="shared" si="14"/>
        <v>0</v>
      </c>
      <c r="K274" s="38"/>
      <c r="L274" s="38"/>
    </row>
    <row r="275" spans="3:12" s="4" customFormat="1" ht="21" x14ac:dyDescent="0.25">
      <c r="C275" s="8" t="s">
        <v>5</v>
      </c>
      <c r="D275" s="11">
        <v>44102</v>
      </c>
      <c r="E275" s="47">
        <v>1</v>
      </c>
      <c r="F275" s="49"/>
      <c r="G275" s="56">
        <f t="shared" si="13"/>
        <v>182</v>
      </c>
      <c r="H275" s="57">
        <f>IF(C275="SEGUNDA-FEIRA",CONFIGURAÇÕES!$C$10,IF(C275="TERÇA-FEIRA",CONFIGURAÇÕES!$C$11,IF(C275="QUARTA-FEIRA",CONFIGURAÇÕES!$C$12,IF(C275="QUINTA-FEIRA",CONFIGURAÇÕES!$C$13,IF(C275="SEXTA-FEIRA",CONFIGURAÇÕES!$C$14,IF(C275="SÁBADO",CONFIGURAÇÕES!$C$15,0))))))</f>
        <v>0</v>
      </c>
      <c r="I275" s="85">
        <f t="shared" si="12"/>
        <v>0</v>
      </c>
      <c r="J275" s="38">
        <f t="shared" si="14"/>
        <v>0</v>
      </c>
      <c r="K275" s="38"/>
      <c r="L275" s="38"/>
    </row>
    <row r="276" spans="3:12" s="4" customFormat="1" ht="21" x14ac:dyDescent="0.25">
      <c r="C276" s="8" t="s">
        <v>6</v>
      </c>
      <c r="D276" s="11">
        <v>44103</v>
      </c>
      <c r="E276" s="47">
        <v>1</v>
      </c>
      <c r="F276" s="49"/>
      <c r="G276" s="56">
        <f t="shared" si="13"/>
        <v>183</v>
      </c>
      <c r="H276" s="57">
        <f>IF(C276="SEGUNDA-FEIRA",CONFIGURAÇÕES!$C$10,IF(C276="TERÇA-FEIRA",CONFIGURAÇÕES!$C$11,IF(C276="QUARTA-FEIRA",CONFIGURAÇÕES!$C$12,IF(C276="QUINTA-FEIRA",CONFIGURAÇÕES!$C$13,IF(C276="SEXTA-FEIRA",CONFIGURAÇÕES!$C$14,IF(C276="SÁBADO",CONFIGURAÇÕES!$C$15,0))))))</f>
        <v>0</v>
      </c>
      <c r="I276" s="85">
        <f t="shared" si="12"/>
        <v>0</v>
      </c>
      <c r="J276" s="38">
        <f t="shared" si="14"/>
        <v>0</v>
      </c>
      <c r="K276" s="38"/>
      <c r="L276" s="38"/>
    </row>
    <row r="277" spans="3:12" s="4" customFormat="1" ht="21" x14ac:dyDescent="0.25">
      <c r="C277" s="8" t="s">
        <v>0</v>
      </c>
      <c r="D277" s="11">
        <v>44104</v>
      </c>
      <c r="E277" s="47">
        <v>1</v>
      </c>
      <c r="F277" s="49"/>
      <c r="G277" s="56">
        <f t="shared" si="13"/>
        <v>184</v>
      </c>
      <c r="H277" s="57">
        <f>IF(C277="SEGUNDA-FEIRA",CONFIGURAÇÕES!$C$10,IF(C277="TERÇA-FEIRA",CONFIGURAÇÕES!$C$11,IF(C277="QUARTA-FEIRA",CONFIGURAÇÕES!$C$12,IF(C277="QUINTA-FEIRA",CONFIGURAÇÕES!$C$13,IF(C277="SEXTA-FEIRA",CONFIGURAÇÕES!$C$14,IF(C277="SÁBADO",CONFIGURAÇÕES!$C$15,0))))))</f>
        <v>0</v>
      </c>
      <c r="I277" s="85">
        <f t="shared" si="12"/>
        <v>0</v>
      </c>
      <c r="J277" s="38">
        <f t="shared" si="14"/>
        <v>0</v>
      </c>
      <c r="K277" s="38"/>
      <c r="L277" s="38"/>
    </row>
    <row r="278" spans="3:12" s="4" customFormat="1" ht="21" x14ac:dyDescent="0.25">
      <c r="C278" s="8" t="s">
        <v>1</v>
      </c>
      <c r="D278" s="11">
        <v>44105</v>
      </c>
      <c r="E278" s="47">
        <v>1</v>
      </c>
      <c r="F278" s="49"/>
      <c r="G278" s="56">
        <f t="shared" si="13"/>
        <v>185</v>
      </c>
      <c r="H278" s="57">
        <f>IF(C278="SEGUNDA-FEIRA",CONFIGURAÇÕES!$C$10,IF(C278="TERÇA-FEIRA",CONFIGURAÇÕES!$C$11,IF(C278="QUARTA-FEIRA",CONFIGURAÇÕES!$C$12,IF(C278="QUINTA-FEIRA",CONFIGURAÇÕES!$C$13,IF(C278="SEXTA-FEIRA",CONFIGURAÇÕES!$C$14,IF(C278="SÁBADO",CONFIGURAÇÕES!$C$15,0))))))</f>
        <v>0</v>
      </c>
      <c r="I278" s="85">
        <f t="shared" si="12"/>
        <v>0</v>
      </c>
      <c r="J278" s="38">
        <f t="shared" si="14"/>
        <v>0</v>
      </c>
      <c r="K278" s="38"/>
      <c r="L278" s="38"/>
    </row>
    <row r="279" spans="3:12" s="4" customFormat="1" ht="21" x14ac:dyDescent="0.25">
      <c r="C279" s="8" t="s">
        <v>2</v>
      </c>
      <c r="D279" s="11">
        <v>44106</v>
      </c>
      <c r="E279" s="47">
        <v>1</v>
      </c>
      <c r="F279" s="49"/>
      <c r="G279" s="56">
        <f t="shared" si="13"/>
        <v>186</v>
      </c>
      <c r="H279" s="57">
        <f>IF(C279="SEGUNDA-FEIRA",CONFIGURAÇÕES!$C$10,IF(C279="TERÇA-FEIRA",CONFIGURAÇÕES!$C$11,IF(C279="QUARTA-FEIRA",CONFIGURAÇÕES!$C$12,IF(C279="QUINTA-FEIRA",CONFIGURAÇÕES!$C$13,IF(C279="SEXTA-FEIRA",CONFIGURAÇÕES!$C$14,IF(C279="SÁBADO",CONFIGURAÇÕES!$C$15,0))))))</f>
        <v>0</v>
      </c>
      <c r="I279" s="85">
        <f t="shared" si="12"/>
        <v>0</v>
      </c>
      <c r="J279" s="38">
        <f t="shared" si="14"/>
        <v>0</v>
      </c>
      <c r="K279" s="38"/>
      <c r="L279" s="38"/>
    </row>
    <row r="280" spans="3:12" s="4" customFormat="1" ht="21" x14ac:dyDescent="0.25">
      <c r="C280" s="8" t="s">
        <v>3</v>
      </c>
      <c r="D280" s="11">
        <v>44107</v>
      </c>
      <c r="E280" s="47">
        <v>0</v>
      </c>
      <c r="F280" s="49"/>
      <c r="G280" s="56">
        <f t="shared" si="13"/>
        <v>187</v>
      </c>
      <c r="H280" s="57">
        <f>IF(C280="SEGUNDA-FEIRA",CONFIGURAÇÕES!$C$10,IF(C280="TERÇA-FEIRA",CONFIGURAÇÕES!$C$11,IF(C280="QUARTA-FEIRA",CONFIGURAÇÕES!$C$12,IF(C280="QUINTA-FEIRA",CONFIGURAÇÕES!$C$13,IF(C280="SEXTA-FEIRA",CONFIGURAÇÕES!$C$14,IF(C280="SÁBADO",CONFIGURAÇÕES!$C$15,0))))))</f>
        <v>0</v>
      </c>
      <c r="I280" s="85">
        <f t="shared" si="12"/>
        <v>0</v>
      </c>
      <c r="J280" s="38">
        <f t="shared" si="14"/>
        <v>0</v>
      </c>
      <c r="K280" s="38"/>
      <c r="L280" s="38"/>
    </row>
    <row r="281" spans="3:12" s="4" customFormat="1" ht="21" x14ac:dyDescent="0.25">
      <c r="C281" s="8" t="s">
        <v>4</v>
      </c>
      <c r="D281" s="11">
        <v>44108</v>
      </c>
      <c r="E281" s="47">
        <v>0</v>
      </c>
      <c r="F281" s="49"/>
      <c r="G281" s="56">
        <f t="shared" si="13"/>
        <v>187</v>
      </c>
      <c r="H281" s="57">
        <f>IF(C281="SEGUNDA-FEIRA",CONFIGURAÇÕES!$C$10,IF(C281="TERÇA-FEIRA",CONFIGURAÇÕES!$C$11,IF(C281="QUARTA-FEIRA",CONFIGURAÇÕES!$C$12,IF(C281="QUINTA-FEIRA",CONFIGURAÇÕES!$C$13,IF(C281="SEXTA-FEIRA",CONFIGURAÇÕES!$C$14,IF(C281="SÁBADO",CONFIGURAÇÕES!$C$15,0))))))</f>
        <v>0</v>
      </c>
      <c r="I281" s="85">
        <f t="shared" si="12"/>
        <v>0</v>
      </c>
      <c r="J281" s="38">
        <f t="shared" si="14"/>
        <v>0</v>
      </c>
      <c r="K281" s="38"/>
      <c r="L281" s="38"/>
    </row>
    <row r="282" spans="3:12" s="4" customFormat="1" ht="21" x14ac:dyDescent="0.25">
      <c r="C282" s="8" t="s">
        <v>5</v>
      </c>
      <c r="D282" s="11">
        <v>44109</v>
      </c>
      <c r="E282" s="47">
        <v>1</v>
      </c>
      <c r="F282" s="49"/>
      <c r="G282" s="56">
        <f t="shared" si="13"/>
        <v>187</v>
      </c>
      <c r="H282" s="57">
        <f>IF(C282="SEGUNDA-FEIRA",CONFIGURAÇÕES!$C$10,IF(C282="TERÇA-FEIRA",CONFIGURAÇÕES!$C$11,IF(C282="QUARTA-FEIRA",CONFIGURAÇÕES!$C$12,IF(C282="QUINTA-FEIRA",CONFIGURAÇÕES!$C$13,IF(C282="SEXTA-FEIRA",CONFIGURAÇÕES!$C$14,IF(C282="SÁBADO",CONFIGURAÇÕES!$C$15,0))))))</f>
        <v>0</v>
      </c>
      <c r="I282" s="85">
        <f t="shared" si="12"/>
        <v>0</v>
      </c>
      <c r="J282" s="38">
        <f t="shared" si="14"/>
        <v>0</v>
      </c>
      <c r="K282" s="38"/>
      <c r="L282" s="38"/>
    </row>
    <row r="283" spans="3:12" s="4" customFormat="1" ht="21" x14ac:dyDescent="0.25">
      <c r="C283" s="8" t="s">
        <v>6</v>
      </c>
      <c r="D283" s="11">
        <v>44110</v>
      </c>
      <c r="E283" s="47">
        <v>1</v>
      </c>
      <c r="F283" s="49"/>
      <c r="G283" s="56">
        <f t="shared" si="13"/>
        <v>188</v>
      </c>
      <c r="H283" s="57">
        <f>IF(C283="SEGUNDA-FEIRA",CONFIGURAÇÕES!$C$10,IF(C283="TERÇA-FEIRA",CONFIGURAÇÕES!$C$11,IF(C283="QUARTA-FEIRA",CONFIGURAÇÕES!$C$12,IF(C283="QUINTA-FEIRA",CONFIGURAÇÕES!$C$13,IF(C283="SEXTA-FEIRA",CONFIGURAÇÕES!$C$14,IF(C283="SÁBADO",CONFIGURAÇÕES!$C$15,0))))))</f>
        <v>0</v>
      </c>
      <c r="I283" s="85">
        <f t="shared" si="12"/>
        <v>0</v>
      </c>
      <c r="J283" s="38">
        <f t="shared" si="14"/>
        <v>0</v>
      </c>
      <c r="K283" s="38"/>
      <c r="L283" s="38"/>
    </row>
    <row r="284" spans="3:12" s="4" customFormat="1" ht="21" x14ac:dyDescent="0.25">
      <c r="C284" s="8" t="s">
        <v>0</v>
      </c>
      <c r="D284" s="11">
        <v>44111</v>
      </c>
      <c r="E284" s="47">
        <v>1</v>
      </c>
      <c r="F284" s="49"/>
      <c r="G284" s="56">
        <f t="shared" si="13"/>
        <v>189</v>
      </c>
      <c r="H284" s="57">
        <f>IF(C284="SEGUNDA-FEIRA",CONFIGURAÇÕES!$C$10,IF(C284="TERÇA-FEIRA",CONFIGURAÇÕES!$C$11,IF(C284="QUARTA-FEIRA",CONFIGURAÇÕES!$C$12,IF(C284="QUINTA-FEIRA",CONFIGURAÇÕES!$C$13,IF(C284="SEXTA-FEIRA",CONFIGURAÇÕES!$C$14,IF(C284="SÁBADO",CONFIGURAÇÕES!$C$15,0))))))</f>
        <v>0</v>
      </c>
      <c r="I284" s="85">
        <f t="shared" si="12"/>
        <v>0</v>
      </c>
      <c r="J284" s="38">
        <f t="shared" si="14"/>
        <v>0</v>
      </c>
      <c r="K284" s="38"/>
      <c r="L284" s="38"/>
    </row>
    <row r="285" spans="3:12" s="4" customFormat="1" ht="21" x14ac:dyDescent="0.25">
      <c r="C285" s="8" t="s">
        <v>1</v>
      </c>
      <c r="D285" s="11">
        <v>44112</v>
      </c>
      <c r="E285" s="47">
        <v>1</v>
      </c>
      <c r="F285" s="49"/>
      <c r="G285" s="56">
        <f t="shared" si="13"/>
        <v>190</v>
      </c>
      <c r="H285" s="57">
        <f>IF(C285="SEGUNDA-FEIRA",CONFIGURAÇÕES!$C$10,IF(C285="TERÇA-FEIRA",CONFIGURAÇÕES!$C$11,IF(C285="QUARTA-FEIRA",CONFIGURAÇÕES!$C$12,IF(C285="QUINTA-FEIRA",CONFIGURAÇÕES!$C$13,IF(C285="SEXTA-FEIRA",CONFIGURAÇÕES!$C$14,IF(C285="SÁBADO",CONFIGURAÇÕES!$C$15,0))))))</f>
        <v>0</v>
      </c>
      <c r="I285" s="85">
        <f t="shared" si="12"/>
        <v>0</v>
      </c>
      <c r="J285" s="38">
        <f t="shared" si="14"/>
        <v>0</v>
      </c>
      <c r="K285" s="38"/>
      <c r="L285" s="38"/>
    </row>
    <row r="286" spans="3:12" s="4" customFormat="1" ht="21" x14ac:dyDescent="0.25">
      <c r="C286" s="8" t="s">
        <v>2</v>
      </c>
      <c r="D286" s="11">
        <v>44113</v>
      </c>
      <c r="E286" s="47">
        <v>1</v>
      </c>
      <c r="F286" s="49"/>
      <c r="G286" s="56">
        <f t="shared" si="13"/>
        <v>191</v>
      </c>
      <c r="H286" s="57">
        <f>IF(C286="SEGUNDA-FEIRA",CONFIGURAÇÕES!$C$10,IF(C286="TERÇA-FEIRA",CONFIGURAÇÕES!$C$11,IF(C286="QUARTA-FEIRA",CONFIGURAÇÕES!$C$12,IF(C286="QUINTA-FEIRA",CONFIGURAÇÕES!$C$13,IF(C286="SEXTA-FEIRA",CONFIGURAÇÕES!$C$14,IF(C286="SÁBADO",CONFIGURAÇÕES!$C$15,0))))))</f>
        <v>0</v>
      </c>
      <c r="I286" s="85">
        <f t="shared" si="12"/>
        <v>0</v>
      </c>
      <c r="J286" s="38">
        <f t="shared" si="14"/>
        <v>0</v>
      </c>
      <c r="K286" s="38"/>
      <c r="L286" s="38"/>
    </row>
    <row r="287" spans="3:12" s="4" customFormat="1" ht="21" x14ac:dyDescent="0.25">
      <c r="C287" s="8" t="s">
        <v>3</v>
      </c>
      <c r="D287" s="11">
        <v>44114</v>
      </c>
      <c r="E287" s="47">
        <v>0</v>
      </c>
      <c r="F287" s="49"/>
      <c r="G287" s="56">
        <f t="shared" si="13"/>
        <v>192</v>
      </c>
      <c r="H287" s="57">
        <f>IF(C287="SEGUNDA-FEIRA",CONFIGURAÇÕES!$C$10,IF(C287="TERÇA-FEIRA",CONFIGURAÇÕES!$C$11,IF(C287="QUARTA-FEIRA",CONFIGURAÇÕES!$C$12,IF(C287="QUINTA-FEIRA",CONFIGURAÇÕES!$C$13,IF(C287="SEXTA-FEIRA",CONFIGURAÇÕES!$C$14,IF(C287="SÁBADO",CONFIGURAÇÕES!$C$15,0))))))</f>
        <v>0</v>
      </c>
      <c r="I287" s="85">
        <f t="shared" si="12"/>
        <v>0</v>
      </c>
      <c r="J287" s="38">
        <f t="shared" si="14"/>
        <v>0</v>
      </c>
      <c r="K287" s="38"/>
      <c r="L287" s="38"/>
    </row>
    <row r="288" spans="3:12" s="4" customFormat="1" ht="21" x14ac:dyDescent="0.25">
      <c r="C288" s="8" t="s">
        <v>4</v>
      </c>
      <c r="D288" s="11">
        <v>44115</v>
      </c>
      <c r="E288" s="47">
        <v>0</v>
      </c>
      <c r="F288" s="49"/>
      <c r="G288" s="56">
        <f t="shared" si="13"/>
        <v>192</v>
      </c>
      <c r="H288" s="57">
        <f>IF(C288="SEGUNDA-FEIRA",CONFIGURAÇÕES!$C$10,IF(C288="TERÇA-FEIRA",CONFIGURAÇÕES!$C$11,IF(C288="QUARTA-FEIRA",CONFIGURAÇÕES!$C$12,IF(C288="QUINTA-FEIRA",CONFIGURAÇÕES!$C$13,IF(C288="SEXTA-FEIRA",CONFIGURAÇÕES!$C$14,IF(C288="SÁBADO",CONFIGURAÇÕES!$C$15,0))))))</f>
        <v>0</v>
      </c>
      <c r="I288" s="85">
        <f t="shared" si="12"/>
        <v>0</v>
      </c>
      <c r="J288" s="38">
        <f t="shared" si="14"/>
        <v>0</v>
      </c>
      <c r="K288" s="38"/>
      <c r="L288" s="38"/>
    </row>
    <row r="289" spans="3:12" s="4" customFormat="1" ht="21" x14ac:dyDescent="0.25">
      <c r="C289" s="8" t="s">
        <v>5</v>
      </c>
      <c r="D289" s="11">
        <v>44116</v>
      </c>
      <c r="E289" s="47">
        <v>0</v>
      </c>
      <c r="F289" s="48" t="s">
        <v>19</v>
      </c>
      <c r="G289" s="56">
        <f t="shared" si="13"/>
        <v>192</v>
      </c>
      <c r="H289" s="57">
        <f>IF(C289="SEGUNDA-FEIRA",CONFIGURAÇÕES!$C$10,IF(C289="TERÇA-FEIRA",CONFIGURAÇÕES!$C$11,IF(C289="QUARTA-FEIRA",CONFIGURAÇÕES!$C$12,IF(C289="QUINTA-FEIRA",CONFIGURAÇÕES!$C$13,IF(C289="SEXTA-FEIRA",CONFIGURAÇÕES!$C$14,IF(C289="SÁBADO",CONFIGURAÇÕES!$C$15,0))))))</f>
        <v>0</v>
      </c>
      <c r="I289" s="85">
        <f t="shared" si="12"/>
        <v>0</v>
      </c>
      <c r="J289" s="38">
        <f t="shared" si="14"/>
        <v>0</v>
      </c>
      <c r="K289" s="38"/>
      <c r="L289" s="38"/>
    </row>
    <row r="290" spans="3:12" s="4" customFormat="1" ht="21" x14ac:dyDescent="0.25">
      <c r="C290" s="8" t="s">
        <v>6</v>
      </c>
      <c r="D290" s="11">
        <v>44117</v>
      </c>
      <c r="E290" s="47">
        <v>1</v>
      </c>
      <c r="F290" s="49"/>
      <c r="G290" s="56">
        <f t="shared" si="13"/>
        <v>192</v>
      </c>
      <c r="H290" s="57">
        <f>IF(C290="SEGUNDA-FEIRA",CONFIGURAÇÕES!$C$10,IF(C290="TERÇA-FEIRA",CONFIGURAÇÕES!$C$11,IF(C290="QUARTA-FEIRA",CONFIGURAÇÕES!$C$12,IF(C290="QUINTA-FEIRA",CONFIGURAÇÕES!$C$13,IF(C290="SEXTA-FEIRA",CONFIGURAÇÕES!$C$14,IF(C290="SÁBADO",CONFIGURAÇÕES!$C$15,0))))))</f>
        <v>0</v>
      </c>
      <c r="I290" s="85">
        <f t="shared" si="12"/>
        <v>0</v>
      </c>
      <c r="J290" s="38">
        <f t="shared" si="14"/>
        <v>0</v>
      </c>
      <c r="K290" s="38"/>
      <c r="L290" s="38"/>
    </row>
    <row r="291" spans="3:12" s="4" customFormat="1" ht="21" x14ac:dyDescent="0.25">
      <c r="C291" s="8" t="s">
        <v>0</v>
      </c>
      <c r="D291" s="11">
        <v>44118</v>
      </c>
      <c r="E291" s="47">
        <v>1</v>
      </c>
      <c r="F291" s="49"/>
      <c r="G291" s="56">
        <f t="shared" si="13"/>
        <v>193</v>
      </c>
      <c r="H291" s="57">
        <f>IF(C291="SEGUNDA-FEIRA",CONFIGURAÇÕES!$C$10,IF(C291="TERÇA-FEIRA",CONFIGURAÇÕES!$C$11,IF(C291="QUARTA-FEIRA",CONFIGURAÇÕES!$C$12,IF(C291="QUINTA-FEIRA",CONFIGURAÇÕES!$C$13,IF(C291="SEXTA-FEIRA",CONFIGURAÇÕES!$C$14,IF(C291="SÁBADO",CONFIGURAÇÕES!$C$15,0))))))</f>
        <v>0</v>
      </c>
      <c r="I291" s="85">
        <f t="shared" si="12"/>
        <v>0</v>
      </c>
      <c r="J291" s="38">
        <f t="shared" si="14"/>
        <v>0</v>
      </c>
      <c r="K291" s="38"/>
      <c r="L291" s="38"/>
    </row>
    <row r="292" spans="3:12" s="4" customFormat="1" ht="21" x14ac:dyDescent="0.25">
      <c r="C292" s="8" t="s">
        <v>1</v>
      </c>
      <c r="D292" s="11">
        <v>44119</v>
      </c>
      <c r="E292" s="47">
        <v>1</v>
      </c>
      <c r="F292" s="49"/>
      <c r="G292" s="56">
        <f t="shared" si="13"/>
        <v>194</v>
      </c>
      <c r="H292" s="57">
        <f>IF(C292="SEGUNDA-FEIRA",CONFIGURAÇÕES!$C$10,IF(C292="TERÇA-FEIRA",CONFIGURAÇÕES!$C$11,IF(C292="QUARTA-FEIRA",CONFIGURAÇÕES!$C$12,IF(C292="QUINTA-FEIRA",CONFIGURAÇÕES!$C$13,IF(C292="SEXTA-FEIRA",CONFIGURAÇÕES!$C$14,IF(C292="SÁBADO",CONFIGURAÇÕES!$C$15,0))))))</f>
        <v>0</v>
      </c>
      <c r="I292" s="85">
        <f t="shared" si="12"/>
        <v>0</v>
      </c>
      <c r="J292" s="38">
        <f t="shared" si="14"/>
        <v>0</v>
      </c>
      <c r="K292" s="38"/>
      <c r="L292" s="38"/>
    </row>
    <row r="293" spans="3:12" s="4" customFormat="1" ht="21" x14ac:dyDescent="0.25">
      <c r="C293" s="8" t="s">
        <v>2</v>
      </c>
      <c r="D293" s="11">
        <v>44120</v>
      </c>
      <c r="E293" s="47">
        <v>1</v>
      </c>
      <c r="F293" s="49"/>
      <c r="G293" s="56">
        <f t="shared" si="13"/>
        <v>195</v>
      </c>
      <c r="H293" s="57">
        <f>IF(C293="SEGUNDA-FEIRA",CONFIGURAÇÕES!$C$10,IF(C293="TERÇA-FEIRA",CONFIGURAÇÕES!$C$11,IF(C293="QUARTA-FEIRA",CONFIGURAÇÕES!$C$12,IF(C293="QUINTA-FEIRA",CONFIGURAÇÕES!$C$13,IF(C293="SEXTA-FEIRA",CONFIGURAÇÕES!$C$14,IF(C293="SÁBADO",CONFIGURAÇÕES!$C$15,0))))))</f>
        <v>0</v>
      </c>
      <c r="I293" s="85">
        <f t="shared" si="12"/>
        <v>0</v>
      </c>
      <c r="J293" s="38">
        <f t="shared" si="14"/>
        <v>0</v>
      </c>
      <c r="K293" s="38"/>
      <c r="L293" s="38"/>
    </row>
    <row r="294" spans="3:12" s="4" customFormat="1" ht="21" x14ac:dyDescent="0.25">
      <c r="C294" s="8" t="s">
        <v>3</v>
      </c>
      <c r="D294" s="11">
        <v>44121</v>
      </c>
      <c r="E294" s="47">
        <v>0</v>
      </c>
      <c r="F294" s="49"/>
      <c r="G294" s="56">
        <f t="shared" si="13"/>
        <v>196</v>
      </c>
      <c r="H294" s="57">
        <f>IF(C294="SEGUNDA-FEIRA",CONFIGURAÇÕES!$C$10,IF(C294="TERÇA-FEIRA",CONFIGURAÇÕES!$C$11,IF(C294="QUARTA-FEIRA",CONFIGURAÇÕES!$C$12,IF(C294="QUINTA-FEIRA",CONFIGURAÇÕES!$C$13,IF(C294="SEXTA-FEIRA",CONFIGURAÇÕES!$C$14,IF(C294="SÁBADO",CONFIGURAÇÕES!$C$15,0))))))</f>
        <v>0</v>
      </c>
      <c r="I294" s="85">
        <f t="shared" si="12"/>
        <v>0</v>
      </c>
      <c r="J294" s="38">
        <f t="shared" si="14"/>
        <v>0</v>
      </c>
      <c r="K294" s="38"/>
      <c r="L294" s="38"/>
    </row>
    <row r="295" spans="3:12" s="4" customFormat="1" ht="21" x14ac:dyDescent="0.25">
      <c r="C295" s="8" t="s">
        <v>4</v>
      </c>
      <c r="D295" s="11">
        <v>44122</v>
      </c>
      <c r="E295" s="47">
        <v>0</v>
      </c>
      <c r="F295" s="49"/>
      <c r="G295" s="56">
        <f t="shared" si="13"/>
        <v>196</v>
      </c>
      <c r="H295" s="57">
        <f>IF(C295="SEGUNDA-FEIRA",CONFIGURAÇÕES!$C$10,IF(C295="TERÇA-FEIRA",CONFIGURAÇÕES!$C$11,IF(C295="QUARTA-FEIRA",CONFIGURAÇÕES!$C$12,IF(C295="QUINTA-FEIRA",CONFIGURAÇÕES!$C$13,IF(C295="SEXTA-FEIRA",CONFIGURAÇÕES!$C$14,IF(C295="SÁBADO",CONFIGURAÇÕES!$C$15,0))))))</f>
        <v>0</v>
      </c>
      <c r="I295" s="85">
        <f t="shared" si="12"/>
        <v>0</v>
      </c>
      <c r="J295" s="38">
        <f t="shared" si="14"/>
        <v>0</v>
      </c>
      <c r="K295" s="38"/>
      <c r="L295" s="38"/>
    </row>
    <row r="296" spans="3:12" s="4" customFormat="1" ht="21" x14ac:dyDescent="0.25">
      <c r="C296" s="8" t="s">
        <v>5</v>
      </c>
      <c r="D296" s="11">
        <v>44123</v>
      </c>
      <c r="E296" s="47">
        <v>1</v>
      </c>
      <c r="F296" s="49"/>
      <c r="G296" s="56">
        <f t="shared" si="13"/>
        <v>196</v>
      </c>
      <c r="H296" s="57">
        <f>IF(C296="SEGUNDA-FEIRA",CONFIGURAÇÕES!$C$10,IF(C296="TERÇA-FEIRA",CONFIGURAÇÕES!$C$11,IF(C296="QUARTA-FEIRA",CONFIGURAÇÕES!$C$12,IF(C296="QUINTA-FEIRA",CONFIGURAÇÕES!$C$13,IF(C296="SEXTA-FEIRA",CONFIGURAÇÕES!$C$14,IF(C296="SÁBADO",CONFIGURAÇÕES!$C$15,0))))))</f>
        <v>0</v>
      </c>
      <c r="I296" s="85">
        <f t="shared" si="12"/>
        <v>0</v>
      </c>
      <c r="J296" s="38">
        <f t="shared" si="14"/>
        <v>0</v>
      </c>
      <c r="K296" s="38"/>
      <c r="L296" s="38"/>
    </row>
    <row r="297" spans="3:12" s="4" customFormat="1" ht="21" x14ac:dyDescent="0.25">
      <c r="C297" s="8" t="s">
        <v>6</v>
      </c>
      <c r="D297" s="11">
        <v>44124</v>
      </c>
      <c r="E297" s="47">
        <v>1</v>
      </c>
      <c r="F297" s="49"/>
      <c r="G297" s="56">
        <f t="shared" si="13"/>
        <v>197</v>
      </c>
      <c r="H297" s="57">
        <f>IF(C297="SEGUNDA-FEIRA",CONFIGURAÇÕES!$C$10,IF(C297="TERÇA-FEIRA",CONFIGURAÇÕES!$C$11,IF(C297="QUARTA-FEIRA",CONFIGURAÇÕES!$C$12,IF(C297="QUINTA-FEIRA",CONFIGURAÇÕES!$C$13,IF(C297="SEXTA-FEIRA",CONFIGURAÇÕES!$C$14,IF(C297="SÁBADO",CONFIGURAÇÕES!$C$15,0))))))</f>
        <v>0</v>
      </c>
      <c r="I297" s="85">
        <f t="shared" si="12"/>
        <v>0</v>
      </c>
      <c r="J297" s="38">
        <f t="shared" si="14"/>
        <v>0</v>
      </c>
      <c r="K297" s="38"/>
      <c r="L297" s="38"/>
    </row>
    <row r="298" spans="3:12" s="4" customFormat="1" ht="21" x14ac:dyDescent="0.25">
      <c r="C298" s="8" t="s">
        <v>0</v>
      </c>
      <c r="D298" s="11">
        <v>44125</v>
      </c>
      <c r="E298" s="47">
        <v>1</v>
      </c>
      <c r="F298" s="49"/>
      <c r="G298" s="56">
        <f t="shared" si="13"/>
        <v>198</v>
      </c>
      <c r="H298" s="57">
        <f>IF(C298="SEGUNDA-FEIRA",CONFIGURAÇÕES!$C$10,IF(C298="TERÇA-FEIRA",CONFIGURAÇÕES!$C$11,IF(C298="QUARTA-FEIRA",CONFIGURAÇÕES!$C$12,IF(C298="QUINTA-FEIRA",CONFIGURAÇÕES!$C$13,IF(C298="SEXTA-FEIRA",CONFIGURAÇÕES!$C$14,IF(C298="SÁBADO",CONFIGURAÇÕES!$C$15,0))))))</f>
        <v>0</v>
      </c>
      <c r="I298" s="85">
        <f t="shared" si="12"/>
        <v>0</v>
      </c>
      <c r="J298" s="38">
        <f t="shared" si="14"/>
        <v>0</v>
      </c>
      <c r="K298" s="38"/>
      <c r="L298" s="38"/>
    </row>
    <row r="299" spans="3:12" s="4" customFormat="1" ht="21" x14ac:dyDescent="0.25">
      <c r="C299" s="8" t="s">
        <v>1</v>
      </c>
      <c r="D299" s="11">
        <v>44126</v>
      </c>
      <c r="E299" s="47">
        <v>1</v>
      </c>
      <c r="F299" s="49"/>
      <c r="G299" s="56">
        <f t="shared" si="13"/>
        <v>199</v>
      </c>
      <c r="H299" s="57">
        <f>IF(C299="SEGUNDA-FEIRA",CONFIGURAÇÕES!$C$10,IF(C299="TERÇA-FEIRA",CONFIGURAÇÕES!$C$11,IF(C299="QUARTA-FEIRA",CONFIGURAÇÕES!$C$12,IF(C299="QUINTA-FEIRA",CONFIGURAÇÕES!$C$13,IF(C299="SEXTA-FEIRA",CONFIGURAÇÕES!$C$14,IF(C299="SÁBADO",CONFIGURAÇÕES!$C$15,0))))))</f>
        <v>0</v>
      </c>
      <c r="I299" s="85">
        <f t="shared" si="12"/>
        <v>0</v>
      </c>
      <c r="J299" s="38">
        <f t="shared" si="14"/>
        <v>0</v>
      </c>
      <c r="K299" s="38"/>
      <c r="L299" s="38"/>
    </row>
    <row r="300" spans="3:12" s="4" customFormat="1" ht="21" x14ac:dyDescent="0.25">
      <c r="C300" s="8" t="s">
        <v>2</v>
      </c>
      <c r="D300" s="11">
        <v>44127</v>
      </c>
      <c r="E300" s="47">
        <v>1</v>
      </c>
      <c r="F300" s="49"/>
      <c r="G300" s="56">
        <f t="shared" si="13"/>
        <v>200</v>
      </c>
      <c r="H300" s="57">
        <f>IF(C300="SEGUNDA-FEIRA",CONFIGURAÇÕES!$C$10,IF(C300="TERÇA-FEIRA",CONFIGURAÇÕES!$C$11,IF(C300="QUARTA-FEIRA",CONFIGURAÇÕES!$C$12,IF(C300="QUINTA-FEIRA",CONFIGURAÇÕES!$C$13,IF(C300="SEXTA-FEIRA",CONFIGURAÇÕES!$C$14,IF(C300="SÁBADO",CONFIGURAÇÕES!$C$15,0))))))</f>
        <v>0</v>
      </c>
      <c r="I300" s="85">
        <f t="shared" si="12"/>
        <v>0</v>
      </c>
      <c r="J300" s="38">
        <f t="shared" si="14"/>
        <v>0</v>
      </c>
      <c r="K300" s="38"/>
      <c r="L300" s="38"/>
    </row>
    <row r="301" spans="3:12" s="4" customFormat="1" ht="21" x14ac:dyDescent="0.25">
      <c r="C301" s="8" t="s">
        <v>3</v>
      </c>
      <c r="D301" s="11">
        <v>44128</v>
      </c>
      <c r="E301" s="47">
        <v>0</v>
      </c>
      <c r="F301" s="49"/>
      <c r="G301" s="56">
        <f t="shared" si="13"/>
        <v>201</v>
      </c>
      <c r="H301" s="57">
        <f>IF(C301="SEGUNDA-FEIRA",CONFIGURAÇÕES!$C$10,IF(C301="TERÇA-FEIRA",CONFIGURAÇÕES!$C$11,IF(C301="QUARTA-FEIRA",CONFIGURAÇÕES!$C$12,IF(C301="QUINTA-FEIRA",CONFIGURAÇÕES!$C$13,IF(C301="SEXTA-FEIRA",CONFIGURAÇÕES!$C$14,IF(C301="SÁBADO",CONFIGURAÇÕES!$C$15,0))))))</f>
        <v>0</v>
      </c>
      <c r="I301" s="85">
        <f t="shared" si="12"/>
        <v>0</v>
      </c>
      <c r="J301" s="38">
        <f t="shared" si="14"/>
        <v>0</v>
      </c>
      <c r="K301" s="38"/>
      <c r="L301" s="38"/>
    </row>
    <row r="302" spans="3:12" s="4" customFormat="1" ht="21" x14ac:dyDescent="0.25">
      <c r="C302" s="8" t="s">
        <v>4</v>
      </c>
      <c r="D302" s="11">
        <v>44129</v>
      </c>
      <c r="E302" s="47">
        <v>0</v>
      </c>
      <c r="F302" s="49"/>
      <c r="G302" s="56">
        <f t="shared" si="13"/>
        <v>201</v>
      </c>
      <c r="H302" s="57">
        <f>IF(C302="SEGUNDA-FEIRA",CONFIGURAÇÕES!$C$10,IF(C302="TERÇA-FEIRA",CONFIGURAÇÕES!$C$11,IF(C302="QUARTA-FEIRA",CONFIGURAÇÕES!$C$12,IF(C302="QUINTA-FEIRA",CONFIGURAÇÕES!$C$13,IF(C302="SEXTA-FEIRA",CONFIGURAÇÕES!$C$14,IF(C302="SÁBADO",CONFIGURAÇÕES!$C$15,0))))))</f>
        <v>0</v>
      </c>
      <c r="I302" s="85">
        <f t="shared" si="12"/>
        <v>0</v>
      </c>
      <c r="J302" s="38">
        <f t="shared" si="14"/>
        <v>0</v>
      </c>
      <c r="K302" s="38"/>
      <c r="L302" s="38"/>
    </row>
    <row r="303" spans="3:12" s="4" customFormat="1" ht="21" x14ac:dyDescent="0.25">
      <c r="C303" s="8" t="s">
        <v>5</v>
      </c>
      <c r="D303" s="11">
        <v>44130</v>
      </c>
      <c r="E303" s="47">
        <v>1</v>
      </c>
      <c r="F303" s="49"/>
      <c r="G303" s="56">
        <f t="shared" si="13"/>
        <v>201</v>
      </c>
      <c r="H303" s="57">
        <f>IF(C303="SEGUNDA-FEIRA",CONFIGURAÇÕES!$C$10,IF(C303="TERÇA-FEIRA",CONFIGURAÇÕES!$C$11,IF(C303="QUARTA-FEIRA",CONFIGURAÇÕES!$C$12,IF(C303="QUINTA-FEIRA",CONFIGURAÇÕES!$C$13,IF(C303="SEXTA-FEIRA",CONFIGURAÇÕES!$C$14,IF(C303="SÁBADO",CONFIGURAÇÕES!$C$15,0))))))</f>
        <v>0</v>
      </c>
      <c r="I303" s="85">
        <f t="shared" si="12"/>
        <v>0</v>
      </c>
      <c r="J303" s="38">
        <f t="shared" si="14"/>
        <v>0</v>
      </c>
      <c r="K303" s="38"/>
      <c r="L303" s="38"/>
    </row>
    <row r="304" spans="3:12" s="4" customFormat="1" ht="21" x14ac:dyDescent="0.25">
      <c r="C304" s="8" t="s">
        <v>6</v>
      </c>
      <c r="D304" s="11">
        <v>44131</v>
      </c>
      <c r="E304" s="47">
        <v>1</v>
      </c>
      <c r="F304" s="49"/>
      <c r="G304" s="56">
        <f t="shared" si="13"/>
        <v>202</v>
      </c>
      <c r="H304" s="57">
        <f>IF(C304="SEGUNDA-FEIRA",CONFIGURAÇÕES!$C$10,IF(C304="TERÇA-FEIRA",CONFIGURAÇÕES!$C$11,IF(C304="QUARTA-FEIRA",CONFIGURAÇÕES!$C$12,IF(C304="QUINTA-FEIRA",CONFIGURAÇÕES!$C$13,IF(C304="SEXTA-FEIRA",CONFIGURAÇÕES!$C$14,IF(C304="SÁBADO",CONFIGURAÇÕES!$C$15,0))))))</f>
        <v>0</v>
      </c>
      <c r="I304" s="85">
        <f t="shared" si="12"/>
        <v>0</v>
      </c>
      <c r="J304" s="38">
        <f t="shared" si="14"/>
        <v>0</v>
      </c>
      <c r="K304" s="38"/>
      <c r="L304" s="38"/>
    </row>
    <row r="305" spans="3:12" s="4" customFormat="1" ht="21" x14ac:dyDescent="0.25">
      <c r="C305" s="8" t="s">
        <v>0</v>
      </c>
      <c r="D305" s="11">
        <v>44132</v>
      </c>
      <c r="E305" s="47">
        <v>1</v>
      </c>
      <c r="F305" s="49"/>
      <c r="G305" s="56">
        <f t="shared" si="13"/>
        <v>203</v>
      </c>
      <c r="H305" s="57">
        <f>IF(C305="SEGUNDA-FEIRA",CONFIGURAÇÕES!$C$10,IF(C305="TERÇA-FEIRA",CONFIGURAÇÕES!$C$11,IF(C305="QUARTA-FEIRA",CONFIGURAÇÕES!$C$12,IF(C305="QUINTA-FEIRA",CONFIGURAÇÕES!$C$13,IF(C305="SEXTA-FEIRA",CONFIGURAÇÕES!$C$14,IF(C305="SÁBADO",CONFIGURAÇÕES!$C$15,0))))))</f>
        <v>0</v>
      </c>
      <c r="I305" s="85">
        <f t="shared" si="12"/>
        <v>0</v>
      </c>
      <c r="J305" s="38">
        <f t="shared" si="14"/>
        <v>0</v>
      </c>
      <c r="K305" s="38"/>
      <c r="L305" s="38"/>
    </row>
    <row r="306" spans="3:12" s="4" customFormat="1" ht="21" x14ac:dyDescent="0.25">
      <c r="C306" s="8" t="s">
        <v>1</v>
      </c>
      <c r="D306" s="11">
        <v>44133</v>
      </c>
      <c r="E306" s="47">
        <v>1</v>
      </c>
      <c r="F306" s="49"/>
      <c r="G306" s="56">
        <f t="shared" si="13"/>
        <v>204</v>
      </c>
      <c r="H306" s="57">
        <f>IF(C306="SEGUNDA-FEIRA",CONFIGURAÇÕES!$C$10,IF(C306="TERÇA-FEIRA",CONFIGURAÇÕES!$C$11,IF(C306="QUARTA-FEIRA",CONFIGURAÇÕES!$C$12,IF(C306="QUINTA-FEIRA",CONFIGURAÇÕES!$C$13,IF(C306="SEXTA-FEIRA",CONFIGURAÇÕES!$C$14,IF(C306="SÁBADO",CONFIGURAÇÕES!$C$15,0))))))</f>
        <v>0</v>
      </c>
      <c r="I306" s="85">
        <f t="shared" si="12"/>
        <v>0</v>
      </c>
      <c r="J306" s="38">
        <f t="shared" si="14"/>
        <v>0</v>
      </c>
      <c r="K306" s="38"/>
      <c r="L306" s="38"/>
    </row>
    <row r="307" spans="3:12" s="4" customFormat="1" ht="21" x14ac:dyDescent="0.25">
      <c r="C307" s="8" t="s">
        <v>2</v>
      </c>
      <c r="D307" s="11">
        <v>44134</v>
      </c>
      <c r="E307" s="47">
        <v>1</v>
      </c>
      <c r="F307" s="49"/>
      <c r="G307" s="56">
        <f t="shared" si="13"/>
        <v>205</v>
      </c>
      <c r="H307" s="57">
        <f>IF(C307="SEGUNDA-FEIRA",CONFIGURAÇÕES!$C$10,IF(C307="TERÇA-FEIRA",CONFIGURAÇÕES!$C$11,IF(C307="QUARTA-FEIRA",CONFIGURAÇÕES!$C$12,IF(C307="QUINTA-FEIRA",CONFIGURAÇÕES!$C$13,IF(C307="SEXTA-FEIRA",CONFIGURAÇÕES!$C$14,IF(C307="SÁBADO",CONFIGURAÇÕES!$C$15,0))))))</f>
        <v>0</v>
      </c>
      <c r="I307" s="85">
        <f t="shared" si="12"/>
        <v>0</v>
      </c>
      <c r="J307" s="38">
        <f t="shared" si="14"/>
        <v>0</v>
      </c>
      <c r="K307" s="38"/>
      <c r="L307" s="38"/>
    </row>
    <row r="308" spans="3:12" s="4" customFormat="1" ht="21" x14ac:dyDescent="0.25">
      <c r="C308" s="8" t="s">
        <v>3</v>
      </c>
      <c r="D308" s="11">
        <v>44135</v>
      </c>
      <c r="E308" s="47">
        <v>0</v>
      </c>
      <c r="F308" s="49"/>
      <c r="G308" s="56">
        <f t="shared" si="13"/>
        <v>206</v>
      </c>
      <c r="H308" s="57">
        <f>IF(C308="SEGUNDA-FEIRA",CONFIGURAÇÕES!$C$10,IF(C308="TERÇA-FEIRA",CONFIGURAÇÕES!$C$11,IF(C308="QUARTA-FEIRA",CONFIGURAÇÕES!$C$12,IF(C308="QUINTA-FEIRA",CONFIGURAÇÕES!$C$13,IF(C308="SEXTA-FEIRA",CONFIGURAÇÕES!$C$14,IF(C308="SÁBADO",CONFIGURAÇÕES!$C$15,0))))))</f>
        <v>0</v>
      </c>
      <c r="I308" s="85">
        <f t="shared" si="12"/>
        <v>0</v>
      </c>
      <c r="J308" s="38">
        <f t="shared" si="14"/>
        <v>0</v>
      </c>
      <c r="K308" s="38"/>
      <c r="L308" s="38"/>
    </row>
    <row r="309" spans="3:12" s="4" customFormat="1" ht="21" x14ac:dyDescent="0.25">
      <c r="C309" s="8" t="s">
        <v>4</v>
      </c>
      <c r="D309" s="11">
        <v>44136</v>
      </c>
      <c r="E309" s="47">
        <v>0</v>
      </c>
      <c r="F309" s="49"/>
      <c r="G309" s="56">
        <f t="shared" si="13"/>
        <v>206</v>
      </c>
      <c r="H309" s="57">
        <f>IF(C309="SEGUNDA-FEIRA",CONFIGURAÇÕES!$C$10,IF(C309="TERÇA-FEIRA",CONFIGURAÇÕES!$C$11,IF(C309="QUARTA-FEIRA",CONFIGURAÇÕES!$C$12,IF(C309="QUINTA-FEIRA",CONFIGURAÇÕES!$C$13,IF(C309="SEXTA-FEIRA",CONFIGURAÇÕES!$C$14,IF(C309="SÁBADO",CONFIGURAÇÕES!$C$15,0))))))</f>
        <v>0</v>
      </c>
      <c r="I309" s="85">
        <f t="shared" si="12"/>
        <v>0</v>
      </c>
      <c r="J309" s="38">
        <f t="shared" si="14"/>
        <v>0</v>
      </c>
      <c r="K309" s="38"/>
      <c r="L309" s="38"/>
    </row>
    <row r="310" spans="3:12" s="4" customFormat="1" ht="21" x14ac:dyDescent="0.25">
      <c r="C310" s="8" t="s">
        <v>5</v>
      </c>
      <c r="D310" s="11">
        <v>44137</v>
      </c>
      <c r="E310" s="47">
        <v>0</v>
      </c>
      <c r="F310" s="48" t="s">
        <v>20</v>
      </c>
      <c r="G310" s="56">
        <f t="shared" si="13"/>
        <v>206</v>
      </c>
      <c r="H310" s="57">
        <f>IF(C310="SEGUNDA-FEIRA",CONFIGURAÇÕES!$C$10,IF(C310="TERÇA-FEIRA",CONFIGURAÇÕES!$C$11,IF(C310="QUARTA-FEIRA",CONFIGURAÇÕES!$C$12,IF(C310="QUINTA-FEIRA",CONFIGURAÇÕES!$C$13,IF(C310="SEXTA-FEIRA",CONFIGURAÇÕES!$C$14,IF(C310="SÁBADO",CONFIGURAÇÕES!$C$15,0))))))</f>
        <v>0</v>
      </c>
      <c r="I310" s="85">
        <f t="shared" si="12"/>
        <v>0</v>
      </c>
      <c r="J310" s="38">
        <f t="shared" si="14"/>
        <v>0</v>
      </c>
      <c r="K310" s="38"/>
      <c r="L310" s="38"/>
    </row>
    <row r="311" spans="3:12" s="4" customFormat="1" ht="21" x14ac:dyDescent="0.25">
      <c r="C311" s="8" t="s">
        <v>6</v>
      </c>
      <c r="D311" s="11">
        <v>44138</v>
      </c>
      <c r="E311" s="47">
        <v>1</v>
      </c>
      <c r="F311" s="49"/>
      <c r="G311" s="56">
        <f t="shared" si="13"/>
        <v>206</v>
      </c>
      <c r="H311" s="57">
        <f>IF(C311="SEGUNDA-FEIRA",CONFIGURAÇÕES!$C$10,IF(C311="TERÇA-FEIRA",CONFIGURAÇÕES!$C$11,IF(C311="QUARTA-FEIRA",CONFIGURAÇÕES!$C$12,IF(C311="QUINTA-FEIRA",CONFIGURAÇÕES!$C$13,IF(C311="SEXTA-FEIRA",CONFIGURAÇÕES!$C$14,IF(C311="SÁBADO",CONFIGURAÇÕES!$C$15,0))))))</f>
        <v>0</v>
      </c>
      <c r="I311" s="85">
        <f t="shared" si="12"/>
        <v>0</v>
      </c>
      <c r="J311" s="38">
        <f t="shared" si="14"/>
        <v>0</v>
      </c>
      <c r="K311" s="38"/>
      <c r="L311" s="38"/>
    </row>
    <row r="312" spans="3:12" s="4" customFormat="1" ht="21" x14ac:dyDescent="0.25">
      <c r="C312" s="8" t="s">
        <v>0</v>
      </c>
      <c r="D312" s="11">
        <v>44139</v>
      </c>
      <c r="E312" s="47">
        <v>1</v>
      </c>
      <c r="F312" s="49"/>
      <c r="G312" s="56">
        <f t="shared" si="13"/>
        <v>207</v>
      </c>
      <c r="H312" s="57">
        <f>IF(C312="SEGUNDA-FEIRA",CONFIGURAÇÕES!$C$10,IF(C312="TERÇA-FEIRA",CONFIGURAÇÕES!$C$11,IF(C312="QUARTA-FEIRA",CONFIGURAÇÕES!$C$12,IF(C312="QUINTA-FEIRA",CONFIGURAÇÕES!$C$13,IF(C312="SEXTA-FEIRA",CONFIGURAÇÕES!$C$14,IF(C312="SÁBADO",CONFIGURAÇÕES!$C$15,0))))))</f>
        <v>0</v>
      </c>
      <c r="I312" s="85">
        <f t="shared" si="12"/>
        <v>0</v>
      </c>
      <c r="J312" s="38">
        <f t="shared" si="14"/>
        <v>0</v>
      </c>
      <c r="K312" s="38"/>
      <c r="L312" s="38"/>
    </row>
    <row r="313" spans="3:12" s="4" customFormat="1" ht="21" x14ac:dyDescent="0.25">
      <c r="C313" s="8" t="s">
        <v>1</v>
      </c>
      <c r="D313" s="11">
        <v>44140</v>
      </c>
      <c r="E313" s="47">
        <v>1</v>
      </c>
      <c r="F313" s="49"/>
      <c r="G313" s="56">
        <f t="shared" si="13"/>
        <v>208</v>
      </c>
      <c r="H313" s="57">
        <f>IF(C313="SEGUNDA-FEIRA",CONFIGURAÇÕES!$C$10,IF(C313="TERÇA-FEIRA",CONFIGURAÇÕES!$C$11,IF(C313="QUARTA-FEIRA",CONFIGURAÇÕES!$C$12,IF(C313="QUINTA-FEIRA",CONFIGURAÇÕES!$C$13,IF(C313="SEXTA-FEIRA",CONFIGURAÇÕES!$C$14,IF(C313="SÁBADO",CONFIGURAÇÕES!$C$15,0))))))</f>
        <v>0</v>
      </c>
      <c r="I313" s="85">
        <f t="shared" si="12"/>
        <v>0</v>
      </c>
      <c r="J313" s="38">
        <f t="shared" si="14"/>
        <v>0</v>
      </c>
      <c r="K313" s="38"/>
      <c r="L313" s="38"/>
    </row>
    <row r="314" spans="3:12" s="4" customFormat="1" ht="21" x14ac:dyDescent="0.25">
      <c r="C314" s="8" t="s">
        <v>2</v>
      </c>
      <c r="D314" s="11">
        <v>44141</v>
      </c>
      <c r="E314" s="47">
        <v>1</v>
      </c>
      <c r="F314" s="49"/>
      <c r="G314" s="56">
        <f t="shared" si="13"/>
        <v>209</v>
      </c>
      <c r="H314" s="57">
        <f>IF(C314="SEGUNDA-FEIRA",CONFIGURAÇÕES!$C$10,IF(C314="TERÇA-FEIRA",CONFIGURAÇÕES!$C$11,IF(C314="QUARTA-FEIRA",CONFIGURAÇÕES!$C$12,IF(C314="QUINTA-FEIRA",CONFIGURAÇÕES!$C$13,IF(C314="SEXTA-FEIRA",CONFIGURAÇÕES!$C$14,IF(C314="SÁBADO",CONFIGURAÇÕES!$C$15,0))))))</f>
        <v>0</v>
      </c>
      <c r="I314" s="85">
        <f t="shared" si="12"/>
        <v>0</v>
      </c>
      <c r="J314" s="38">
        <f t="shared" si="14"/>
        <v>0</v>
      </c>
      <c r="K314" s="38"/>
      <c r="L314" s="38"/>
    </row>
    <row r="315" spans="3:12" s="4" customFormat="1" ht="21" x14ac:dyDescent="0.25">
      <c r="C315" s="8" t="s">
        <v>3</v>
      </c>
      <c r="D315" s="11">
        <v>44142</v>
      </c>
      <c r="E315" s="47">
        <v>0</v>
      </c>
      <c r="F315" s="49"/>
      <c r="G315" s="56">
        <f t="shared" si="13"/>
        <v>210</v>
      </c>
      <c r="H315" s="57">
        <f>IF(C315="SEGUNDA-FEIRA",CONFIGURAÇÕES!$C$10,IF(C315="TERÇA-FEIRA",CONFIGURAÇÕES!$C$11,IF(C315="QUARTA-FEIRA",CONFIGURAÇÕES!$C$12,IF(C315="QUINTA-FEIRA",CONFIGURAÇÕES!$C$13,IF(C315="SEXTA-FEIRA",CONFIGURAÇÕES!$C$14,IF(C315="SÁBADO",CONFIGURAÇÕES!$C$15,0))))))</f>
        <v>0</v>
      </c>
      <c r="I315" s="85">
        <f t="shared" si="12"/>
        <v>0</v>
      </c>
      <c r="J315" s="38">
        <f t="shared" si="14"/>
        <v>0</v>
      </c>
      <c r="K315" s="38"/>
      <c r="L315" s="38"/>
    </row>
    <row r="316" spans="3:12" s="4" customFormat="1" ht="21" x14ac:dyDescent="0.25">
      <c r="C316" s="8" t="s">
        <v>4</v>
      </c>
      <c r="D316" s="11">
        <v>44143</v>
      </c>
      <c r="E316" s="47">
        <v>0</v>
      </c>
      <c r="F316" s="49"/>
      <c r="G316" s="56">
        <f t="shared" si="13"/>
        <v>210</v>
      </c>
      <c r="H316" s="57">
        <f>IF(C316="SEGUNDA-FEIRA",CONFIGURAÇÕES!$C$10,IF(C316="TERÇA-FEIRA",CONFIGURAÇÕES!$C$11,IF(C316="QUARTA-FEIRA",CONFIGURAÇÕES!$C$12,IF(C316="QUINTA-FEIRA",CONFIGURAÇÕES!$C$13,IF(C316="SEXTA-FEIRA",CONFIGURAÇÕES!$C$14,IF(C316="SÁBADO",CONFIGURAÇÕES!$C$15,0))))))</f>
        <v>0</v>
      </c>
      <c r="I316" s="85">
        <f t="shared" si="12"/>
        <v>0</v>
      </c>
      <c r="J316" s="38">
        <f t="shared" si="14"/>
        <v>0</v>
      </c>
      <c r="K316" s="38"/>
      <c r="L316" s="38"/>
    </row>
    <row r="317" spans="3:12" s="4" customFormat="1" ht="21" x14ac:dyDescent="0.25">
      <c r="C317" s="8" t="s">
        <v>5</v>
      </c>
      <c r="D317" s="11">
        <v>44144</v>
      </c>
      <c r="E317" s="47">
        <v>1</v>
      </c>
      <c r="F317" s="49"/>
      <c r="G317" s="56">
        <f t="shared" si="13"/>
        <v>210</v>
      </c>
      <c r="H317" s="57">
        <f>IF(C317="SEGUNDA-FEIRA",CONFIGURAÇÕES!$C$10,IF(C317="TERÇA-FEIRA",CONFIGURAÇÕES!$C$11,IF(C317="QUARTA-FEIRA",CONFIGURAÇÕES!$C$12,IF(C317="QUINTA-FEIRA",CONFIGURAÇÕES!$C$13,IF(C317="SEXTA-FEIRA",CONFIGURAÇÕES!$C$14,IF(C317="SÁBADO",CONFIGURAÇÕES!$C$15,0))))))</f>
        <v>0</v>
      </c>
      <c r="I317" s="85">
        <f t="shared" si="12"/>
        <v>0</v>
      </c>
      <c r="J317" s="38">
        <f t="shared" si="14"/>
        <v>0</v>
      </c>
      <c r="K317" s="38"/>
      <c r="L317" s="38"/>
    </row>
    <row r="318" spans="3:12" s="4" customFormat="1" ht="21" x14ac:dyDescent="0.25">
      <c r="C318" s="8" t="s">
        <v>6</v>
      </c>
      <c r="D318" s="11">
        <v>44145</v>
      </c>
      <c r="E318" s="47">
        <v>1</v>
      </c>
      <c r="F318" s="49"/>
      <c r="G318" s="56">
        <f t="shared" si="13"/>
        <v>211</v>
      </c>
      <c r="H318" s="57">
        <f>IF(C318="SEGUNDA-FEIRA",CONFIGURAÇÕES!$C$10,IF(C318="TERÇA-FEIRA",CONFIGURAÇÕES!$C$11,IF(C318="QUARTA-FEIRA",CONFIGURAÇÕES!$C$12,IF(C318="QUINTA-FEIRA",CONFIGURAÇÕES!$C$13,IF(C318="SEXTA-FEIRA",CONFIGURAÇÕES!$C$14,IF(C318="SÁBADO",CONFIGURAÇÕES!$C$15,0))))))</f>
        <v>0</v>
      </c>
      <c r="I318" s="85">
        <f t="shared" si="12"/>
        <v>0</v>
      </c>
      <c r="J318" s="38">
        <f t="shared" si="14"/>
        <v>0</v>
      </c>
      <c r="K318" s="38"/>
      <c r="L318" s="38"/>
    </row>
    <row r="319" spans="3:12" s="4" customFormat="1" ht="21" x14ac:dyDescent="0.25">
      <c r="C319" s="8" t="s">
        <v>0</v>
      </c>
      <c r="D319" s="11">
        <v>44146</v>
      </c>
      <c r="E319" s="47">
        <v>1</v>
      </c>
      <c r="F319" s="49"/>
      <c r="G319" s="56">
        <f t="shared" si="13"/>
        <v>212</v>
      </c>
      <c r="H319" s="57">
        <f>IF(C319="SEGUNDA-FEIRA",CONFIGURAÇÕES!$C$10,IF(C319="TERÇA-FEIRA",CONFIGURAÇÕES!$C$11,IF(C319="QUARTA-FEIRA",CONFIGURAÇÕES!$C$12,IF(C319="QUINTA-FEIRA",CONFIGURAÇÕES!$C$13,IF(C319="SEXTA-FEIRA",CONFIGURAÇÕES!$C$14,IF(C319="SÁBADO",CONFIGURAÇÕES!$C$15,0))))))</f>
        <v>0</v>
      </c>
      <c r="I319" s="85">
        <f t="shared" si="12"/>
        <v>0</v>
      </c>
      <c r="J319" s="38">
        <f t="shared" si="14"/>
        <v>0</v>
      </c>
      <c r="K319" s="38"/>
      <c r="L319" s="38"/>
    </row>
    <row r="320" spans="3:12" s="4" customFormat="1" ht="21" x14ac:dyDescent="0.25">
      <c r="C320" s="8" t="s">
        <v>1</v>
      </c>
      <c r="D320" s="11">
        <v>44147</v>
      </c>
      <c r="E320" s="47">
        <v>1</v>
      </c>
      <c r="F320" s="49"/>
      <c r="G320" s="56">
        <f t="shared" si="13"/>
        <v>213</v>
      </c>
      <c r="H320" s="57">
        <f>IF(C320="SEGUNDA-FEIRA",CONFIGURAÇÕES!$C$10,IF(C320="TERÇA-FEIRA",CONFIGURAÇÕES!$C$11,IF(C320="QUARTA-FEIRA",CONFIGURAÇÕES!$C$12,IF(C320="QUINTA-FEIRA",CONFIGURAÇÕES!$C$13,IF(C320="SEXTA-FEIRA",CONFIGURAÇÕES!$C$14,IF(C320="SÁBADO",CONFIGURAÇÕES!$C$15,0))))))</f>
        <v>0</v>
      </c>
      <c r="I320" s="85">
        <f t="shared" si="12"/>
        <v>0</v>
      </c>
      <c r="J320" s="38">
        <f t="shared" si="14"/>
        <v>0</v>
      </c>
      <c r="K320" s="38"/>
      <c r="L320" s="38"/>
    </row>
    <row r="321" spans="3:12" s="4" customFormat="1" ht="21" x14ac:dyDescent="0.25">
      <c r="C321" s="8" t="s">
        <v>2</v>
      </c>
      <c r="D321" s="11">
        <v>44148</v>
      </c>
      <c r="E321" s="47">
        <v>1</v>
      </c>
      <c r="F321" s="49"/>
      <c r="G321" s="56">
        <f t="shared" si="13"/>
        <v>214</v>
      </c>
      <c r="H321" s="57">
        <f>IF(C321="SEGUNDA-FEIRA",CONFIGURAÇÕES!$C$10,IF(C321="TERÇA-FEIRA",CONFIGURAÇÕES!$C$11,IF(C321="QUARTA-FEIRA",CONFIGURAÇÕES!$C$12,IF(C321="QUINTA-FEIRA",CONFIGURAÇÕES!$C$13,IF(C321="SEXTA-FEIRA",CONFIGURAÇÕES!$C$14,IF(C321="SÁBADO",CONFIGURAÇÕES!$C$15,0))))))</f>
        <v>0</v>
      </c>
      <c r="I321" s="85">
        <f t="shared" si="12"/>
        <v>0</v>
      </c>
      <c r="J321" s="38">
        <f t="shared" si="14"/>
        <v>0</v>
      </c>
      <c r="K321" s="38"/>
      <c r="L321" s="38"/>
    </row>
    <row r="322" spans="3:12" s="4" customFormat="1" ht="21" x14ac:dyDescent="0.25">
      <c r="C322" s="8" t="s">
        <v>3</v>
      </c>
      <c r="D322" s="11">
        <v>44149</v>
      </c>
      <c r="E322" s="47">
        <v>0</v>
      </c>
      <c r="F322" s="49"/>
      <c r="G322" s="56">
        <f t="shared" si="13"/>
        <v>215</v>
      </c>
      <c r="H322" s="57">
        <f>IF(C322="SEGUNDA-FEIRA",CONFIGURAÇÕES!$C$10,IF(C322="TERÇA-FEIRA",CONFIGURAÇÕES!$C$11,IF(C322="QUARTA-FEIRA",CONFIGURAÇÕES!$C$12,IF(C322="QUINTA-FEIRA",CONFIGURAÇÕES!$C$13,IF(C322="SEXTA-FEIRA",CONFIGURAÇÕES!$C$14,IF(C322="SÁBADO",CONFIGURAÇÕES!$C$15,0))))))</f>
        <v>0</v>
      </c>
      <c r="I322" s="85">
        <f t="shared" si="12"/>
        <v>0</v>
      </c>
      <c r="J322" s="38">
        <f t="shared" si="14"/>
        <v>0</v>
      </c>
      <c r="K322" s="38"/>
      <c r="L322" s="38"/>
    </row>
    <row r="323" spans="3:12" s="4" customFormat="1" ht="21" x14ac:dyDescent="0.25">
      <c r="C323" s="8" t="s">
        <v>4</v>
      </c>
      <c r="D323" s="11">
        <v>44150</v>
      </c>
      <c r="E323" s="47">
        <v>0</v>
      </c>
      <c r="F323" s="49"/>
      <c r="G323" s="56">
        <f t="shared" si="13"/>
        <v>215</v>
      </c>
      <c r="H323" s="57">
        <f>IF(C323="SEGUNDA-FEIRA",CONFIGURAÇÕES!$C$10,IF(C323="TERÇA-FEIRA",CONFIGURAÇÕES!$C$11,IF(C323="QUARTA-FEIRA",CONFIGURAÇÕES!$C$12,IF(C323="QUINTA-FEIRA",CONFIGURAÇÕES!$C$13,IF(C323="SEXTA-FEIRA",CONFIGURAÇÕES!$C$14,IF(C323="SÁBADO",CONFIGURAÇÕES!$C$15,0))))))</f>
        <v>0</v>
      </c>
      <c r="I323" s="85">
        <f t="shared" si="12"/>
        <v>0</v>
      </c>
      <c r="J323" s="38">
        <f t="shared" si="14"/>
        <v>0</v>
      </c>
      <c r="K323" s="38"/>
      <c r="L323" s="38"/>
    </row>
    <row r="324" spans="3:12" s="4" customFormat="1" ht="21" x14ac:dyDescent="0.25">
      <c r="C324" s="8" t="s">
        <v>5</v>
      </c>
      <c r="D324" s="11">
        <v>44151</v>
      </c>
      <c r="E324" s="47">
        <v>1</v>
      </c>
      <c r="F324" s="49"/>
      <c r="G324" s="56">
        <f t="shared" si="13"/>
        <v>215</v>
      </c>
      <c r="H324" s="57">
        <f>IF(C324="SEGUNDA-FEIRA",CONFIGURAÇÕES!$C$10,IF(C324="TERÇA-FEIRA",CONFIGURAÇÕES!$C$11,IF(C324="QUARTA-FEIRA",CONFIGURAÇÕES!$C$12,IF(C324="QUINTA-FEIRA",CONFIGURAÇÕES!$C$13,IF(C324="SEXTA-FEIRA",CONFIGURAÇÕES!$C$14,IF(C324="SÁBADO",CONFIGURAÇÕES!$C$15,0))))))</f>
        <v>0</v>
      </c>
      <c r="I324" s="85">
        <f t="shared" ref="I324:I387" si="15">H324*E324</f>
        <v>0</v>
      </c>
      <c r="J324" s="38">
        <f t="shared" si="14"/>
        <v>0</v>
      </c>
      <c r="K324" s="38"/>
      <c r="L324" s="38"/>
    </row>
    <row r="325" spans="3:12" s="4" customFormat="1" ht="21" x14ac:dyDescent="0.25">
      <c r="C325" s="8" t="s">
        <v>6</v>
      </c>
      <c r="D325" s="11">
        <v>44152</v>
      </c>
      <c r="E325" s="47">
        <v>1</v>
      </c>
      <c r="F325" s="49"/>
      <c r="G325" s="56">
        <f t="shared" si="13"/>
        <v>216</v>
      </c>
      <c r="H325" s="57">
        <f>IF(C325="SEGUNDA-FEIRA",CONFIGURAÇÕES!$C$10,IF(C325="TERÇA-FEIRA",CONFIGURAÇÕES!$C$11,IF(C325="QUARTA-FEIRA",CONFIGURAÇÕES!$C$12,IF(C325="QUINTA-FEIRA",CONFIGURAÇÕES!$C$13,IF(C325="SEXTA-FEIRA",CONFIGURAÇÕES!$C$14,IF(C325="SÁBADO",CONFIGURAÇÕES!$C$15,0))))))</f>
        <v>0</v>
      </c>
      <c r="I325" s="85">
        <f t="shared" si="15"/>
        <v>0</v>
      </c>
      <c r="J325" s="38">
        <f t="shared" si="14"/>
        <v>0</v>
      </c>
      <c r="K325" s="38"/>
      <c r="L325" s="38"/>
    </row>
    <row r="326" spans="3:12" s="4" customFormat="1" ht="21" x14ac:dyDescent="0.25">
      <c r="C326" s="8" t="s">
        <v>0</v>
      </c>
      <c r="D326" s="11">
        <v>44153</v>
      </c>
      <c r="E326" s="47">
        <v>1</v>
      </c>
      <c r="F326" s="49"/>
      <c r="G326" s="56">
        <f t="shared" ref="G326:G369" si="16">E325+G325</f>
        <v>217</v>
      </c>
      <c r="H326" s="57">
        <f>IF(C326="SEGUNDA-FEIRA",CONFIGURAÇÕES!$C$10,IF(C326="TERÇA-FEIRA",CONFIGURAÇÕES!$C$11,IF(C326="QUARTA-FEIRA",CONFIGURAÇÕES!$C$12,IF(C326="QUINTA-FEIRA",CONFIGURAÇÕES!$C$13,IF(C326="SEXTA-FEIRA",CONFIGURAÇÕES!$C$14,IF(C326="SÁBADO",CONFIGURAÇÕES!$C$15,0))))))</f>
        <v>0</v>
      </c>
      <c r="I326" s="85">
        <f t="shared" si="15"/>
        <v>0</v>
      </c>
      <c r="J326" s="38">
        <f t="shared" ref="J326:J369" si="17">J325+I325</f>
        <v>0</v>
      </c>
      <c r="K326" s="38"/>
      <c r="L326" s="38"/>
    </row>
    <row r="327" spans="3:12" s="4" customFormat="1" ht="21" x14ac:dyDescent="0.25">
      <c r="C327" s="8" t="s">
        <v>1</v>
      </c>
      <c r="D327" s="11">
        <v>44154</v>
      </c>
      <c r="E327" s="47">
        <v>1</v>
      </c>
      <c r="F327" s="49"/>
      <c r="G327" s="56">
        <f t="shared" si="16"/>
        <v>218</v>
      </c>
      <c r="H327" s="57">
        <f>IF(C327="SEGUNDA-FEIRA",CONFIGURAÇÕES!$C$10,IF(C327="TERÇA-FEIRA",CONFIGURAÇÕES!$C$11,IF(C327="QUARTA-FEIRA",CONFIGURAÇÕES!$C$12,IF(C327="QUINTA-FEIRA",CONFIGURAÇÕES!$C$13,IF(C327="SEXTA-FEIRA",CONFIGURAÇÕES!$C$14,IF(C327="SÁBADO",CONFIGURAÇÕES!$C$15,0))))))</f>
        <v>0</v>
      </c>
      <c r="I327" s="85">
        <f t="shared" si="15"/>
        <v>0</v>
      </c>
      <c r="J327" s="38">
        <f t="shared" si="17"/>
        <v>0</v>
      </c>
      <c r="K327" s="38"/>
      <c r="L327" s="38"/>
    </row>
    <row r="328" spans="3:12" s="4" customFormat="1" ht="21" x14ac:dyDescent="0.25">
      <c r="C328" s="8" t="s">
        <v>2</v>
      </c>
      <c r="D328" s="11">
        <v>44155</v>
      </c>
      <c r="E328" s="47">
        <v>0</v>
      </c>
      <c r="F328" s="48" t="s">
        <v>22</v>
      </c>
      <c r="G328" s="56">
        <f t="shared" si="16"/>
        <v>219</v>
      </c>
      <c r="H328" s="57">
        <f>IF(C328="SEGUNDA-FEIRA",CONFIGURAÇÕES!$C$10,IF(C328="TERÇA-FEIRA",CONFIGURAÇÕES!$C$11,IF(C328="QUARTA-FEIRA",CONFIGURAÇÕES!$C$12,IF(C328="QUINTA-FEIRA",CONFIGURAÇÕES!$C$13,IF(C328="SEXTA-FEIRA",CONFIGURAÇÕES!$C$14,IF(C328="SÁBADO",CONFIGURAÇÕES!$C$15,0))))))</f>
        <v>0</v>
      </c>
      <c r="I328" s="85">
        <f t="shared" si="15"/>
        <v>0</v>
      </c>
      <c r="J328" s="38">
        <f t="shared" si="17"/>
        <v>0</v>
      </c>
      <c r="K328" s="38"/>
      <c r="L328" s="38"/>
    </row>
    <row r="329" spans="3:12" s="4" customFormat="1" ht="21" x14ac:dyDescent="0.25">
      <c r="C329" s="8" t="s">
        <v>3</v>
      </c>
      <c r="D329" s="11">
        <v>44156</v>
      </c>
      <c r="E329" s="47">
        <v>0</v>
      </c>
      <c r="F329" s="49"/>
      <c r="G329" s="56">
        <f t="shared" si="16"/>
        <v>219</v>
      </c>
      <c r="H329" s="57">
        <f>IF(C329="SEGUNDA-FEIRA",CONFIGURAÇÕES!$C$10,IF(C329="TERÇA-FEIRA",CONFIGURAÇÕES!$C$11,IF(C329="QUARTA-FEIRA",CONFIGURAÇÕES!$C$12,IF(C329="QUINTA-FEIRA",CONFIGURAÇÕES!$C$13,IF(C329="SEXTA-FEIRA",CONFIGURAÇÕES!$C$14,IF(C329="SÁBADO",CONFIGURAÇÕES!$C$15,0))))))</f>
        <v>0</v>
      </c>
      <c r="I329" s="85">
        <f t="shared" si="15"/>
        <v>0</v>
      </c>
      <c r="J329" s="38">
        <f t="shared" si="17"/>
        <v>0</v>
      </c>
      <c r="K329" s="38"/>
      <c r="L329" s="38"/>
    </row>
    <row r="330" spans="3:12" s="4" customFormat="1" ht="21" x14ac:dyDescent="0.25">
      <c r="C330" s="8" t="s">
        <v>4</v>
      </c>
      <c r="D330" s="11">
        <v>44157</v>
      </c>
      <c r="E330" s="47">
        <v>0</v>
      </c>
      <c r="F330" s="49"/>
      <c r="G330" s="56">
        <f t="shared" si="16"/>
        <v>219</v>
      </c>
      <c r="H330" s="57">
        <f>IF(C330="SEGUNDA-FEIRA",CONFIGURAÇÕES!$C$10,IF(C330="TERÇA-FEIRA",CONFIGURAÇÕES!$C$11,IF(C330="QUARTA-FEIRA",CONFIGURAÇÕES!$C$12,IF(C330="QUINTA-FEIRA",CONFIGURAÇÕES!$C$13,IF(C330="SEXTA-FEIRA",CONFIGURAÇÕES!$C$14,IF(C330="SÁBADO",CONFIGURAÇÕES!$C$15,0))))))</f>
        <v>0</v>
      </c>
      <c r="I330" s="85">
        <f t="shared" si="15"/>
        <v>0</v>
      </c>
      <c r="J330" s="38">
        <f t="shared" si="17"/>
        <v>0</v>
      </c>
      <c r="K330" s="38"/>
      <c r="L330" s="38"/>
    </row>
    <row r="331" spans="3:12" s="4" customFormat="1" ht="21" x14ac:dyDescent="0.25">
      <c r="C331" s="8" t="s">
        <v>5</v>
      </c>
      <c r="D331" s="11">
        <v>44158</v>
      </c>
      <c r="E331" s="47">
        <v>1</v>
      </c>
      <c r="F331" s="49"/>
      <c r="G331" s="56">
        <f t="shared" si="16"/>
        <v>219</v>
      </c>
      <c r="H331" s="57">
        <f>IF(C331="SEGUNDA-FEIRA",CONFIGURAÇÕES!$C$10,IF(C331="TERÇA-FEIRA",CONFIGURAÇÕES!$C$11,IF(C331="QUARTA-FEIRA",CONFIGURAÇÕES!$C$12,IF(C331="QUINTA-FEIRA",CONFIGURAÇÕES!$C$13,IF(C331="SEXTA-FEIRA",CONFIGURAÇÕES!$C$14,IF(C331="SÁBADO",CONFIGURAÇÕES!$C$15,0))))))</f>
        <v>0</v>
      </c>
      <c r="I331" s="85">
        <f t="shared" si="15"/>
        <v>0</v>
      </c>
      <c r="J331" s="38">
        <f t="shared" si="17"/>
        <v>0</v>
      </c>
      <c r="K331" s="38"/>
      <c r="L331" s="38"/>
    </row>
    <row r="332" spans="3:12" s="4" customFormat="1" ht="21" x14ac:dyDescent="0.25">
      <c r="C332" s="8" t="s">
        <v>6</v>
      </c>
      <c r="D332" s="11">
        <v>44159</v>
      </c>
      <c r="E332" s="47">
        <v>1</v>
      </c>
      <c r="F332" s="49"/>
      <c r="G332" s="56">
        <f t="shared" si="16"/>
        <v>220</v>
      </c>
      <c r="H332" s="57">
        <f>IF(C332="SEGUNDA-FEIRA",CONFIGURAÇÕES!$C$10,IF(C332="TERÇA-FEIRA",CONFIGURAÇÕES!$C$11,IF(C332="QUARTA-FEIRA",CONFIGURAÇÕES!$C$12,IF(C332="QUINTA-FEIRA",CONFIGURAÇÕES!$C$13,IF(C332="SEXTA-FEIRA",CONFIGURAÇÕES!$C$14,IF(C332="SÁBADO",CONFIGURAÇÕES!$C$15,0))))))</f>
        <v>0</v>
      </c>
      <c r="I332" s="85">
        <f t="shared" si="15"/>
        <v>0</v>
      </c>
      <c r="J332" s="38">
        <f t="shared" si="17"/>
        <v>0</v>
      </c>
      <c r="K332" s="38"/>
      <c r="L332" s="38"/>
    </row>
    <row r="333" spans="3:12" s="4" customFormat="1" ht="21" x14ac:dyDescent="0.25">
      <c r="C333" s="8" t="s">
        <v>0</v>
      </c>
      <c r="D333" s="11">
        <v>44160</v>
      </c>
      <c r="E333" s="47">
        <v>1</v>
      </c>
      <c r="F333" s="49"/>
      <c r="G333" s="56">
        <f t="shared" si="16"/>
        <v>221</v>
      </c>
      <c r="H333" s="57">
        <f>IF(C333="SEGUNDA-FEIRA",CONFIGURAÇÕES!$C$10,IF(C333="TERÇA-FEIRA",CONFIGURAÇÕES!$C$11,IF(C333="QUARTA-FEIRA",CONFIGURAÇÕES!$C$12,IF(C333="QUINTA-FEIRA",CONFIGURAÇÕES!$C$13,IF(C333="SEXTA-FEIRA",CONFIGURAÇÕES!$C$14,IF(C333="SÁBADO",CONFIGURAÇÕES!$C$15,0))))))</f>
        <v>0</v>
      </c>
      <c r="I333" s="85">
        <f t="shared" si="15"/>
        <v>0</v>
      </c>
      <c r="J333" s="38">
        <f t="shared" si="17"/>
        <v>0</v>
      </c>
      <c r="K333" s="38"/>
      <c r="L333" s="38"/>
    </row>
    <row r="334" spans="3:12" s="4" customFormat="1" ht="21" x14ac:dyDescent="0.25">
      <c r="C334" s="8" t="s">
        <v>1</v>
      </c>
      <c r="D334" s="11">
        <v>44161</v>
      </c>
      <c r="E334" s="47">
        <v>1</v>
      </c>
      <c r="F334" s="49"/>
      <c r="G334" s="56">
        <f t="shared" si="16"/>
        <v>222</v>
      </c>
      <c r="H334" s="57">
        <f>IF(C334="SEGUNDA-FEIRA",CONFIGURAÇÕES!$C$10,IF(C334="TERÇA-FEIRA",CONFIGURAÇÕES!$C$11,IF(C334="QUARTA-FEIRA",CONFIGURAÇÕES!$C$12,IF(C334="QUINTA-FEIRA",CONFIGURAÇÕES!$C$13,IF(C334="SEXTA-FEIRA",CONFIGURAÇÕES!$C$14,IF(C334="SÁBADO",CONFIGURAÇÕES!$C$15,0))))))</f>
        <v>0</v>
      </c>
      <c r="I334" s="85">
        <f t="shared" si="15"/>
        <v>0</v>
      </c>
      <c r="J334" s="38">
        <f t="shared" si="17"/>
        <v>0</v>
      </c>
      <c r="K334" s="38"/>
      <c r="L334" s="38"/>
    </row>
    <row r="335" spans="3:12" s="4" customFormat="1" ht="21" x14ac:dyDescent="0.25">
      <c r="C335" s="8" t="s">
        <v>2</v>
      </c>
      <c r="D335" s="11">
        <v>44162</v>
      </c>
      <c r="E335" s="47">
        <v>1</v>
      </c>
      <c r="F335" s="49"/>
      <c r="G335" s="56">
        <f t="shared" si="16"/>
        <v>223</v>
      </c>
      <c r="H335" s="57">
        <f>IF(C335="SEGUNDA-FEIRA",CONFIGURAÇÕES!$C$10,IF(C335="TERÇA-FEIRA",CONFIGURAÇÕES!$C$11,IF(C335="QUARTA-FEIRA",CONFIGURAÇÕES!$C$12,IF(C335="QUINTA-FEIRA",CONFIGURAÇÕES!$C$13,IF(C335="SEXTA-FEIRA",CONFIGURAÇÕES!$C$14,IF(C335="SÁBADO",CONFIGURAÇÕES!$C$15,0))))))</f>
        <v>0</v>
      </c>
      <c r="I335" s="85">
        <f t="shared" si="15"/>
        <v>0</v>
      </c>
      <c r="J335" s="38">
        <f t="shared" si="17"/>
        <v>0</v>
      </c>
      <c r="K335" s="38"/>
      <c r="L335" s="38"/>
    </row>
    <row r="336" spans="3:12" s="4" customFormat="1" ht="21" x14ac:dyDescent="0.25">
      <c r="C336" s="8" t="s">
        <v>3</v>
      </c>
      <c r="D336" s="11">
        <v>44163</v>
      </c>
      <c r="E336" s="47">
        <v>0</v>
      </c>
      <c r="F336" s="49"/>
      <c r="G336" s="56">
        <f t="shared" si="16"/>
        <v>224</v>
      </c>
      <c r="H336" s="57">
        <f>IF(C336="SEGUNDA-FEIRA",CONFIGURAÇÕES!$C$10,IF(C336="TERÇA-FEIRA",CONFIGURAÇÕES!$C$11,IF(C336="QUARTA-FEIRA",CONFIGURAÇÕES!$C$12,IF(C336="QUINTA-FEIRA",CONFIGURAÇÕES!$C$13,IF(C336="SEXTA-FEIRA",CONFIGURAÇÕES!$C$14,IF(C336="SÁBADO",CONFIGURAÇÕES!$C$15,0))))))</f>
        <v>0</v>
      </c>
      <c r="I336" s="85">
        <f t="shared" si="15"/>
        <v>0</v>
      </c>
      <c r="J336" s="38">
        <f t="shared" si="17"/>
        <v>0</v>
      </c>
      <c r="K336" s="38"/>
      <c r="L336" s="38"/>
    </row>
    <row r="337" spans="3:12" s="4" customFormat="1" ht="21" x14ac:dyDescent="0.25">
      <c r="C337" s="8" t="s">
        <v>4</v>
      </c>
      <c r="D337" s="11">
        <v>44164</v>
      </c>
      <c r="E337" s="47">
        <v>0</v>
      </c>
      <c r="F337" s="49"/>
      <c r="G337" s="56">
        <f t="shared" si="16"/>
        <v>224</v>
      </c>
      <c r="H337" s="57">
        <f>IF(C337="SEGUNDA-FEIRA",CONFIGURAÇÕES!$C$10,IF(C337="TERÇA-FEIRA",CONFIGURAÇÕES!$C$11,IF(C337="QUARTA-FEIRA",CONFIGURAÇÕES!$C$12,IF(C337="QUINTA-FEIRA",CONFIGURAÇÕES!$C$13,IF(C337="SEXTA-FEIRA",CONFIGURAÇÕES!$C$14,IF(C337="SÁBADO",CONFIGURAÇÕES!$C$15,0))))))</f>
        <v>0</v>
      </c>
      <c r="I337" s="85">
        <f t="shared" si="15"/>
        <v>0</v>
      </c>
      <c r="J337" s="38">
        <f t="shared" si="17"/>
        <v>0</v>
      </c>
      <c r="K337" s="38"/>
      <c r="L337" s="38"/>
    </row>
    <row r="338" spans="3:12" s="4" customFormat="1" ht="21" x14ac:dyDescent="0.25">
      <c r="C338" s="8" t="s">
        <v>5</v>
      </c>
      <c r="D338" s="11">
        <v>44165</v>
      </c>
      <c r="E338" s="47">
        <v>1</v>
      </c>
      <c r="F338" s="49"/>
      <c r="G338" s="56">
        <f t="shared" si="16"/>
        <v>224</v>
      </c>
      <c r="H338" s="57">
        <f>IF(C338="SEGUNDA-FEIRA",CONFIGURAÇÕES!$C$10,IF(C338="TERÇA-FEIRA",CONFIGURAÇÕES!$C$11,IF(C338="QUARTA-FEIRA",CONFIGURAÇÕES!$C$12,IF(C338="QUINTA-FEIRA",CONFIGURAÇÕES!$C$13,IF(C338="SEXTA-FEIRA",CONFIGURAÇÕES!$C$14,IF(C338="SÁBADO",CONFIGURAÇÕES!$C$15,0))))))</f>
        <v>0</v>
      </c>
      <c r="I338" s="85">
        <f t="shared" si="15"/>
        <v>0</v>
      </c>
      <c r="J338" s="38">
        <f t="shared" si="17"/>
        <v>0</v>
      </c>
      <c r="K338" s="38"/>
      <c r="L338" s="38"/>
    </row>
    <row r="339" spans="3:12" s="4" customFormat="1" ht="21" x14ac:dyDescent="0.25">
      <c r="C339" s="8" t="s">
        <v>6</v>
      </c>
      <c r="D339" s="11">
        <v>44166</v>
      </c>
      <c r="E339" s="47">
        <v>1</v>
      </c>
      <c r="F339" s="49"/>
      <c r="G339" s="56">
        <f t="shared" si="16"/>
        <v>225</v>
      </c>
      <c r="H339" s="57">
        <f>IF(C339="SEGUNDA-FEIRA",CONFIGURAÇÕES!$C$10,IF(C339="TERÇA-FEIRA",CONFIGURAÇÕES!$C$11,IF(C339="QUARTA-FEIRA",CONFIGURAÇÕES!$C$12,IF(C339="QUINTA-FEIRA",CONFIGURAÇÕES!$C$13,IF(C339="SEXTA-FEIRA",CONFIGURAÇÕES!$C$14,IF(C339="SÁBADO",CONFIGURAÇÕES!$C$15,0))))))</f>
        <v>0</v>
      </c>
      <c r="I339" s="85">
        <f t="shared" si="15"/>
        <v>0</v>
      </c>
      <c r="J339" s="38">
        <f t="shared" si="17"/>
        <v>0</v>
      </c>
      <c r="K339" s="38"/>
      <c r="L339" s="38"/>
    </row>
    <row r="340" spans="3:12" s="4" customFormat="1" ht="21" x14ac:dyDescent="0.25">
      <c r="C340" s="8" t="s">
        <v>0</v>
      </c>
      <c r="D340" s="11">
        <v>44167</v>
      </c>
      <c r="E340" s="47">
        <v>1</v>
      </c>
      <c r="F340" s="49"/>
      <c r="G340" s="56">
        <f t="shared" si="16"/>
        <v>226</v>
      </c>
      <c r="H340" s="57">
        <f>IF(C340="SEGUNDA-FEIRA",CONFIGURAÇÕES!$C$10,IF(C340="TERÇA-FEIRA",CONFIGURAÇÕES!$C$11,IF(C340="QUARTA-FEIRA",CONFIGURAÇÕES!$C$12,IF(C340="QUINTA-FEIRA",CONFIGURAÇÕES!$C$13,IF(C340="SEXTA-FEIRA",CONFIGURAÇÕES!$C$14,IF(C340="SÁBADO",CONFIGURAÇÕES!$C$15,0))))))</f>
        <v>0</v>
      </c>
      <c r="I340" s="85">
        <f t="shared" si="15"/>
        <v>0</v>
      </c>
      <c r="J340" s="38">
        <f t="shared" si="17"/>
        <v>0</v>
      </c>
      <c r="K340" s="38"/>
      <c r="L340" s="38"/>
    </row>
    <row r="341" spans="3:12" s="4" customFormat="1" ht="21" x14ac:dyDescent="0.25">
      <c r="C341" s="8" t="s">
        <v>1</v>
      </c>
      <c r="D341" s="11">
        <v>44168</v>
      </c>
      <c r="E341" s="47">
        <v>1</v>
      </c>
      <c r="F341" s="49"/>
      <c r="G341" s="56">
        <f t="shared" si="16"/>
        <v>227</v>
      </c>
      <c r="H341" s="57">
        <f>IF(C341="SEGUNDA-FEIRA",CONFIGURAÇÕES!$C$10,IF(C341="TERÇA-FEIRA",CONFIGURAÇÕES!$C$11,IF(C341="QUARTA-FEIRA",CONFIGURAÇÕES!$C$12,IF(C341="QUINTA-FEIRA",CONFIGURAÇÕES!$C$13,IF(C341="SEXTA-FEIRA",CONFIGURAÇÕES!$C$14,IF(C341="SÁBADO",CONFIGURAÇÕES!$C$15,0))))))</f>
        <v>0</v>
      </c>
      <c r="I341" s="85">
        <f t="shared" si="15"/>
        <v>0</v>
      </c>
      <c r="J341" s="38">
        <f t="shared" si="17"/>
        <v>0</v>
      </c>
      <c r="K341" s="38"/>
      <c r="L341" s="38"/>
    </row>
    <row r="342" spans="3:12" s="4" customFormat="1" ht="21" x14ac:dyDescent="0.25">
      <c r="C342" s="8" t="s">
        <v>2</v>
      </c>
      <c r="D342" s="11">
        <v>44169</v>
      </c>
      <c r="E342" s="47">
        <v>1</v>
      </c>
      <c r="F342" s="49"/>
      <c r="G342" s="56">
        <f t="shared" si="16"/>
        <v>228</v>
      </c>
      <c r="H342" s="57">
        <f>IF(C342="SEGUNDA-FEIRA",CONFIGURAÇÕES!$C$10,IF(C342="TERÇA-FEIRA",CONFIGURAÇÕES!$C$11,IF(C342="QUARTA-FEIRA",CONFIGURAÇÕES!$C$12,IF(C342="QUINTA-FEIRA",CONFIGURAÇÕES!$C$13,IF(C342="SEXTA-FEIRA",CONFIGURAÇÕES!$C$14,IF(C342="SÁBADO",CONFIGURAÇÕES!$C$15,0))))))</f>
        <v>0</v>
      </c>
      <c r="I342" s="85">
        <f t="shared" si="15"/>
        <v>0</v>
      </c>
      <c r="J342" s="38">
        <f t="shared" si="17"/>
        <v>0</v>
      </c>
      <c r="K342" s="38"/>
      <c r="L342" s="38"/>
    </row>
    <row r="343" spans="3:12" s="4" customFormat="1" ht="21" x14ac:dyDescent="0.25">
      <c r="C343" s="8" t="s">
        <v>3</v>
      </c>
      <c r="D343" s="11">
        <v>44170</v>
      </c>
      <c r="E343" s="47">
        <v>0</v>
      </c>
      <c r="F343" s="49"/>
      <c r="G343" s="56">
        <f t="shared" si="16"/>
        <v>229</v>
      </c>
      <c r="H343" s="57">
        <f>IF(C343="SEGUNDA-FEIRA",CONFIGURAÇÕES!$C$10,IF(C343="TERÇA-FEIRA",CONFIGURAÇÕES!$C$11,IF(C343="QUARTA-FEIRA",CONFIGURAÇÕES!$C$12,IF(C343="QUINTA-FEIRA",CONFIGURAÇÕES!$C$13,IF(C343="SEXTA-FEIRA",CONFIGURAÇÕES!$C$14,IF(C343="SÁBADO",CONFIGURAÇÕES!$C$15,0))))))</f>
        <v>0</v>
      </c>
      <c r="I343" s="85">
        <f t="shared" si="15"/>
        <v>0</v>
      </c>
      <c r="J343" s="38">
        <f t="shared" si="17"/>
        <v>0</v>
      </c>
      <c r="K343" s="38"/>
      <c r="L343" s="38"/>
    </row>
    <row r="344" spans="3:12" s="4" customFormat="1" ht="21" x14ac:dyDescent="0.25">
      <c r="C344" s="8" t="s">
        <v>4</v>
      </c>
      <c r="D344" s="11">
        <v>44171</v>
      </c>
      <c r="E344" s="47">
        <v>0</v>
      </c>
      <c r="F344" s="49"/>
      <c r="G344" s="56">
        <f t="shared" si="16"/>
        <v>229</v>
      </c>
      <c r="H344" s="57">
        <f>IF(C344="SEGUNDA-FEIRA",CONFIGURAÇÕES!$C$10,IF(C344="TERÇA-FEIRA",CONFIGURAÇÕES!$C$11,IF(C344="QUARTA-FEIRA",CONFIGURAÇÕES!$C$12,IF(C344="QUINTA-FEIRA",CONFIGURAÇÕES!$C$13,IF(C344="SEXTA-FEIRA",CONFIGURAÇÕES!$C$14,IF(C344="SÁBADO",CONFIGURAÇÕES!$C$15,0))))))</f>
        <v>0</v>
      </c>
      <c r="I344" s="85">
        <f t="shared" si="15"/>
        <v>0</v>
      </c>
      <c r="J344" s="38">
        <f t="shared" si="17"/>
        <v>0</v>
      </c>
      <c r="K344" s="38"/>
      <c r="L344" s="38"/>
    </row>
    <row r="345" spans="3:12" s="4" customFormat="1" ht="21" x14ac:dyDescent="0.25">
      <c r="C345" s="8" t="s">
        <v>5</v>
      </c>
      <c r="D345" s="11">
        <v>44172</v>
      </c>
      <c r="E345" s="47">
        <v>1</v>
      </c>
      <c r="F345" s="49"/>
      <c r="G345" s="56">
        <f t="shared" si="16"/>
        <v>229</v>
      </c>
      <c r="H345" s="57">
        <f>IF(C345="SEGUNDA-FEIRA",CONFIGURAÇÕES!$C$10,IF(C345="TERÇA-FEIRA",CONFIGURAÇÕES!$C$11,IF(C345="QUARTA-FEIRA",CONFIGURAÇÕES!$C$12,IF(C345="QUINTA-FEIRA",CONFIGURAÇÕES!$C$13,IF(C345="SEXTA-FEIRA",CONFIGURAÇÕES!$C$14,IF(C345="SÁBADO",CONFIGURAÇÕES!$C$15,0))))))</f>
        <v>0</v>
      </c>
      <c r="I345" s="85">
        <f t="shared" si="15"/>
        <v>0</v>
      </c>
      <c r="J345" s="38">
        <f t="shared" si="17"/>
        <v>0</v>
      </c>
      <c r="K345" s="38"/>
      <c r="L345" s="38"/>
    </row>
    <row r="346" spans="3:12" s="4" customFormat="1" ht="21" x14ac:dyDescent="0.25">
      <c r="C346" s="8" t="s">
        <v>6</v>
      </c>
      <c r="D346" s="11">
        <v>44173</v>
      </c>
      <c r="E346" s="47">
        <v>1</v>
      </c>
      <c r="F346" s="49"/>
      <c r="G346" s="56">
        <f t="shared" si="16"/>
        <v>230</v>
      </c>
      <c r="H346" s="57">
        <f>IF(C346="SEGUNDA-FEIRA",CONFIGURAÇÕES!$C$10,IF(C346="TERÇA-FEIRA",CONFIGURAÇÕES!$C$11,IF(C346="QUARTA-FEIRA",CONFIGURAÇÕES!$C$12,IF(C346="QUINTA-FEIRA",CONFIGURAÇÕES!$C$13,IF(C346="SEXTA-FEIRA",CONFIGURAÇÕES!$C$14,IF(C346="SÁBADO",CONFIGURAÇÕES!$C$15,0))))))</f>
        <v>0</v>
      </c>
      <c r="I346" s="85">
        <f t="shared" si="15"/>
        <v>0</v>
      </c>
      <c r="J346" s="38">
        <f t="shared" si="17"/>
        <v>0</v>
      </c>
      <c r="K346" s="38"/>
      <c r="L346" s="38"/>
    </row>
    <row r="347" spans="3:12" s="4" customFormat="1" ht="21" x14ac:dyDescent="0.25">
      <c r="C347" s="8" t="s">
        <v>0</v>
      </c>
      <c r="D347" s="11">
        <v>44174</v>
      </c>
      <c r="E347" s="47">
        <v>1</v>
      </c>
      <c r="F347" s="49"/>
      <c r="G347" s="56">
        <f t="shared" si="16"/>
        <v>231</v>
      </c>
      <c r="H347" s="57">
        <f>IF(C347="SEGUNDA-FEIRA",CONFIGURAÇÕES!$C$10,IF(C347="TERÇA-FEIRA",CONFIGURAÇÕES!$C$11,IF(C347="QUARTA-FEIRA",CONFIGURAÇÕES!$C$12,IF(C347="QUINTA-FEIRA",CONFIGURAÇÕES!$C$13,IF(C347="SEXTA-FEIRA",CONFIGURAÇÕES!$C$14,IF(C347="SÁBADO",CONFIGURAÇÕES!$C$15,0))))))</f>
        <v>0</v>
      </c>
      <c r="I347" s="85">
        <f t="shared" si="15"/>
        <v>0</v>
      </c>
      <c r="J347" s="38">
        <f t="shared" si="17"/>
        <v>0</v>
      </c>
      <c r="K347" s="38"/>
      <c r="L347" s="38"/>
    </row>
    <row r="348" spans="3:12" s="4" customFormat="1" ht="21" x14ac:dyDescent="0.25">
      <c r="C348" s="8" t="s">
        <v>1</v>
      </c>
      <c r="D348" s="11">
        <v>44175</v>
      </c>
      <c r="E348" s="47">
        <v>1</v>
      </c>
      <c r="F348" s="49"/>
      <c r="G348" s="56">
        <f t="shared" si="16"/>
        <v>232</v>
      </c>
      <c r="H348" s="57">
        <f>IF(C348="SEGUNDA-FEIRA",CONFIGURAÇÕES!$C$10,IF(C348="TERÇA-FEIRA",CONFIGURAÇÕES!$C$11,IF(C348="QUARTA-FEIRA",CONFIGURAÇÕES!$C$12,IF(C348="QUINTA-FEIRA",CONFIGURAÇÕES!$C$13,IF(C348="SEXTA-FEIRA",CONFIGURAÇÕES!$C$14,IF(C348="SÁBADO",CONFIGURAÇÕES!$C$15,0))))))</f>
        <v>0</v>
      </c>
      <c r="I348" s="85">
        <f t="shared" si="15"/>
        <v>0</v>
      </c>
      <c r="J348" s="38">
        <f t="shared" si="17"/>
        <v>0</v>
      </c>
      <c r="K348" s="38"/>
      <c r="L348" s="38"/>
    </row>
    <row r="349" spans="3:12" s="4" customFormat="1" ht="21" x14ac:dyDescent="0.25">
      <c r="C349" s="8" t="s">
        <v>2</v>
      </c>
      <c r="D349" s="11">
        <v>44176</v>
      </c>
      <c r="E349" s="47">
        <v>1</v>
      </c>
      <c r="F349" s="49"/>
      <c r="G349" s="56">
        <f t="shared" si="16"/>
        <v>233</v>
      </c>
      <c r="H349" s="57">
        <f>IF(C349="SEGUNDA-FEIRA",CONFIGURAÇÕES!$C$10,IF(C349="TERÇA-FEIRA",CONFIGURAÇÕES!$C$11,IF(C349="QUARTA-FEIRA",CONFIGURAÇÕES!$C$12,IF(C349="QUINTA-FEIRA",CONFIGURAÇÕES!$C$13,IF(C349="SEXTA-FEIRA",CONFIGURAÇÕES!$C$14,IF(C349="SÁBADO",CONFIGURAÇÕES!$C$15,0))))))</f>
        <v>0</v>
      </c>
      <c r="I349" s="85">
        <f t="shared" si="15"/>
        <v>0</v>
      </c>
      <c r="J349" s="38">
        <f t="shared" si="17"/>
        <v>0</v>
      </c>
      <c r="K349" s="38"/>
      <c r="L349" s="38"/>
    </row>
    <row r="350" spans="3:12" s="4" customFormat="1" ht="21" x14ac:dyDescent="0.25">
      <c r="C350" s="8" t="s">
        <v>3</v>
      </c>
      <c r="D350" s="11">
        <v>44177</v>
      </c>
      <c r="E350" s="47">
        <v>0</v>
      </c>
      <c r="F350" s="49"/>
      <c r="G350" s="56">
        <f t="shared" si="16"/>
        <v>234</v>
      </c>
      <c r="H350" s="57">
        <f>IF(C350="SEGUNDA-FEIRA",CONFIGURAÇÕES!$C$10,IF(C350="TERÇA-FEIRA",CONFIGURAÇÕES!$C$11,IF(C350="QUARTA-FEIRA",CONFIGURAÇÕES!$C$12,IF(C350="QUINTA-FEIRA",CONFIGURAÇÕES!$C$13,IF(C350="SEXTA-FEIRA",CONFIGURAÇÕES!$C$14,IF(C350="SÁBADO",CONFIGURAÇÕES!$C$15,0))))))</f>
        <v>0</v>
      </c>
      <c r="I350" s="85">
        <f t="shared" si="15"/>
        <v>0</v>
      </c>
      <c r="J350" s="38">
        <f t="shared" si="17"/>
        <v>0</v>
      </c>
      <c r="K350" s="38"/>
      <c r="L350" s="38"/>
    </row>
    <row r="351" spans="3:12" s="4" customFormat="1" ht="21" x14ac:dyDescent="0.25">
      <c r="C351" s="8" t="s">
        <v>4</v>
      </c>
      <c r="D351" s="11">
        <v>44178</v>
      </c>
      <c r="E351" s="47">
        <v>0</v>
      </c>
      <c r="F351" s="49"/>
      <c r="G351" s="56">
        <f t="shared" si="16"/>
        <v>234</v>
      </c>
      <c r="H351" s="57">
        <f>IF(C351="SEGUNDA-FEIRA",CONFIGURAÇÕES!$C$10,IF(C351="TERÇA-FEIRA",CONFIGURAÇÕES!$C$11,IF(C351="QUARTA-FEIRA",CONFIGURAÇÕES!$C$12,IF(C351="QUINTA-FEIRA",CONFIGURAÇÕES!$C$13,IF(C351="SEXTA-FEIRA",CONFIGURAÇÕES!$C$14,IF(C351="SÁBADO",CONFIGURAÇÕES!$C$15,0))))))</f>
        <v>0</v>
      </c>
      <c r="I351" s="85">
        <f t="shared" si="15"/>
        <v>0</v>
      </c>
      <c r="J351" s="38">
        <f t="shared" si="17"/>
        <v>0</v>
      </c>
      <c r="K351" s="38"/>
      <c r="L351" s="38"/>
    </row>
    <row r="352" spans="3:12" s="4" customFormat="1" ht="21" x14ac:dyDescent="0.25">
      <c r="C352" s="8" t="s">
        <v>5</v>
      </c>
      <c r="D352" s="11">
        <v>44179</v>
      </c>
      <c r="E352" s="47">
        <v>1</v>
      </c>
      <c r="F352" s="49"/>
      <c r="G352" s="56">
        <f t="shared" si="16"/>
        <v>234</v>
      </c>
      <c r="H352" s="57">
        <f>IF(C352="SEGUNDA-FEIRA",CONFIGURAÇÕES!$C$10,IF(C352="TERÇA-FEIRA",CONFIGURAÇÕES!$C$11,IF(C352="QUARTA-FEIRA",CONFIGURAÇÕES!$C$12,IF(C352="QUINTA-FEIRA",CONFIGURAÇÕES!$C$13,IF(C352="SEXTA-FEIRA",CONFIGURAÇÕES!$C$14,IF(C352="SÁBADO",CONFIGURAÇÕES!$C$15,0))))))</f>
        <v>0</v>
      </c>
      <c r="I352" s="85">
        <f t="shared" si="15"/>
        <v>0</v>
      </c>
      <c r="J352" s="38">
        <f t="shared" si="17"/>
        <v>0</v>
      </c>
      <c r="K352" s="38"/>
      <c r="L352" s="38"/>
    </row>
    <row r="353" spans="3:12" s="4" customFormat="1" ht="21" x14ac:dyDescent="0.25">
      <c r="C353" s="8" t="s">
        <v>6</v>
      </c>
      <c r="D353" s="11">
        <v>44180</v>
      </c>
      <c r="E353" s="47">
        <v>1</v>
      </c>
      <c r="F353" s="49"/>
      <c r="G353" s="56">
        <f t="shared" si="16"/>
        <v>235</v>
      </c>
      <c r="H353" s="57">
        <f>IF(C353="SEGUNDA-FEIRA",CONFIGURAÇÕES!$C$10,IF(C353="TERÇA-FEIRA",CONFIGURAÇÕES!$C$11,IF(C353="QUARTA-FEIRA",CONFIGURAÇÕES!$C$12,IF(C353="QUINTA-FEIRA",CONFIGURAÇÕES!$C$13,IF(C353="SEXTA-FEIRA",CONFIGURAÇÕES!$C$14,IF(C353="SÁBADO",CONFIGURAÇÕES!$C$15,0))))))</f>
        <v>0</v>
      </c>
      <c r="I353" s="85">
        <f t="shared" si="15"/>
        <v>0</v>
      </c>
      <c r="J353" s="38">
        <f t="shared" si="17"/>
        <v>0</v>
      </c>
      <c r="K353" s="38"/>
      <c r="L353" s="38"/>
    </row>
    <row r="354" spans="3:12" s="4" customFormat="1" ht="21" x14ac:dyDescent="0.25">
      <c r="C354" s="8" t="s">
        <v>0</v>
      </c>
      <c r="D354" s="11">
        <v>44181</v>
      </c>
      <c r="E354" s="47">
        <v>1</v>
      </c>
      <c r="F354" s="49"/>
      <c r="G354" s="56">
        <f t="shared" si="16"/>
        <v>236</v>
      </c>
      <c r="H354" s="57">
        <f>IF(C354="SEGUNDA-FEIRA",CONFIGURAÇÕES!$C$10,IF(C354="TERÇA-FEIRA",CONFIGURAÇÕES!$C$11,IF(C354="QUARTA-FEIRA",CONFIGURAÇÕES!$C$12,IF(C354="QUINTA-FEIRA",CONFIGURAÇÕES!$C$13,IF(C354="SEXTA-FEIRA",CONFIGURAÇÕES!$C$14,IF(C354="SÁBADO",CONFIGURAÇÕES!$C$15,0))))))</f>
        <v>0</v>
      </c>
      <c r="I354" s="85">
        <f t="shared" si="15"/>
        <v>0</v>
      </c>
      <c r="J354" s="38">
        <f t="shared" si="17"/>
        <v>0</v>
      </c>
      <c r="K354" s="38"/>
      <c r="L354" s="38"/>
    </row>
    <row r="355" spans="3:12" s="4" customFormat="1" ht="21" x14ac:dyDescent="0.25">
      <c r="C355" s="8" t="s">
        <v>1</v>
      </c>
      <c r="D355" s="11">
        <v>44182</v>
      </c>
      <c r="E355" s="47">
        <v>1</v>
      </c>
      <c r="F355" s="49"/>
      <c r="G355" s="56">
        <f t="shared" si="16"/>
        <v>237</v>
      </c>
      <c r="H355" s="57">
        <f>IF(C355="SEGUNDA-FEIRA",CONFIGURAÇÕES!$C$10,IF(C355="TERÇA-FEIRA",CONFIGURAÇÕES!$C$11,IF(C355="QUARTA-FEIRA",CONFIGURAÇÕES!$C$12,IF(C355="QUINTA-FEIRA",CONFIGURAÇÕES!$C$13,IF(C355="SEXTA-FEIRA",CONFIGURAÇÕES!$C$14,IF(C355="SÁBADO",CONFIGURAÇÕES!$C$15,0))))))</f>
        <v>0</v>
      </c>
      <c r="I355" s="85">
        <f t="shared" si="15"/>
        <v>0</v>
      </c>
      <c r="J355" s="38">
        <f t="shared" si="17"/>
        <v>0</v>
      </c>
      <c r="K355" s="38"/>
      <c r="L355" s="38"/>
    </row>
    <row r="356" spans="3:12" s="4" customFormat="1" ht="21" x14ac:dyDescent="0.25">
      <c r="C356" s="8" t="s">
        <v>2</v>
      </c>
      <c r="D356" s="11">
        <v>44183</v>
      </c>
      <c r="E356" s="47">
        <v>1</v>
      </c>
      <c r="F356" s="49"/>
      <c r="G356" s="56">
        <f t="shared" si="16"/>
        <v>238</v>
      </c>
      <c r="H356" s="57">
        <f>IF(C356="SEGUNDA-FEIRA",CONFIGURAÇÕES!$C$10,IF(C356="TERÇA-FEIRA",CONFIGURAÇÕES!$C$11,IF(C356="QUARTA-FEIRA",CONFIGURAÇÕES!$C$12,IF(C356="QUINTA-FEIRA",CONFIGURAÇÕES!$C$13,IF(C356="SEXTA-FEIRA",CONFIGURAÇÕES!$C$14,IF(C356="SÁBADO",CONFIGURAÇÕES!$C$15,0))))))</f>
        <v>0</v>
      </c>
      <c r="I356" s="85">
        <f t="shared" si="15"/>
        <v>0</v>
      </c>
      <c r="J356" s="38">
        <f t="shared" si="17"/>
        <v>0</v>
      </c>
      <c r="K356" s="38"/>
      <c r="L356" s="38"/>
    </row>
    <row r="357" spans="3:12" s="4" customFormat="1" ht="21" x14ac:dyDescent="0.25">
      <c r="C357" s="8" t="s">
        <v>3</v>
      </c>
      <c r="D357" s="11">
        <v>44184</v>
      </c>
      <c r="E357" s="47">
        <v>0</v>
      </c>
      <c r="F357" s="49"/>
      <c r="G357" s="56">
        <f t="shared" si="16"/>
        <v>239</v>
      </c>
      <c r="H357" s="57">
        <f>IF(C357="SEGUNDA-FEIRA",CONFIGURAÇÕES!$C$10,IF(C357="TERÇA-FEIRA",CONFIGURAÇÕES!$C$11,IF(C357="QUARTA-FEIRA",CONFIGURAÇÕES!$C$12,IF(C357="QUINTA-FEIRA",CONFIGURAÇÕES!$C$13,IF(C357="SEXTA-FEIRA",CONFIGURAÇÕES!$C$14,IF(C357="SÁBADO",CONFIGURAÇÕES!$C$15,0))))))</f>
        <v>0</v>
      </c>
      <c r="I357" s="85">
        <f t="shared" si="15"/>
        <v>0</v>
      </c>
      <c r="J357" s="38">
        <f t="shared" si="17"/>
        <v>0</v>
      </c>
      <c r="K357" s="38"/>
      <c r="L357" s="38"/>
    </row>
    <row r="358" spans="3:12" s="4" customFormat="1" ht="21" x14ac:dyDescent="0.25">
      <c r="C358" s="8" t="s">
        <v>4</v>
      </c>
      <c r="D358" s="11">
        <v>44185</v>
      </c>
      <c r="E358" s="47">
        <v>0</v>
      </c>
      <c r="F358" s="49"/>
      <c r="G358" s="56">
        <f t="shared" si="16"/>
        <v>239</v>
      </c>
      <c r="H358" s="57">
        <f>IF(C358="SEGUNDA-FEIRA",CONFIGURAÇÕES!$C$10,IF(C358="TERÇA-FEIRA",CONFIGURAÇÕES!$C$11,IF(C358="QUARTA-FEIRA",CONFIGURAÇÕES!$C$12,IF(C358="QUINTA-FEIRA",CONFIGURAÇÕES!$C$13,IF(C358="SEXTA-FEIRA",CONFIGURAÇÕES!$C$14,IF(C358="SÁBADO",CONFIGURAÇÕES!$C$15,0))))))</f>
        <v>0</v>
      </c>
      <c r="I358" s="85">
        <f t="shared" si="15"/>
        <v>0</v>
      </c>
      <c r="J358" s="38">
        <f t="shared" si="17"/>
        <v>0</v>
      </c>
      <c r="K358" s="38"/>
      <c r="L358" s="38"/>
    </row>
    <row r="359" spans="3:12" s="4" customFormat="1" ht="21" x14ac:dyDescent="0.25">
      <c r="C359" s="8" t="s">
        <v>5</v>
      </c>
      <c r="D359" s="11">
        <v>44186</v>
      </c>
      <c r="E359" s="47">
        <v>1</v>
      </c>
      <c r="F359" s="49"/>
      <c r="G359" s="56">
        <f t="shared" si="16"/>
        <v>239</v>
      </c>
      <c r="H359" s="57">
        <f>IF(C359="SEGUNDA-FEIRA",CONFIGURAÇÕES!$C$10,IF(C359="TERÇA-FEIRA",CONFIGURAÇÕES!$C$11,IF(C359="QUARTA-FEIRA",CONFIGURAÇÕES!$C$12,IF(C359="QUINTA-FEIRA",CONFIGURAÇÕES!$C$13,IF(C359="SEXTA-FEIRA",CONFIGURAÇÕES!$C$14,IF(C359="SÁBADO",CONFIGURAÇÕES!$C$15,0))))))</f>
        <v>0</v>
      </c>
      <c r="I359" s="85">
        <f t="shared" si="15"/>
        <v>0</v>
      </c>
      <c r="J359" s="38">
        <f t="shared" si="17"/>
        <v>0</v>
      </c>
      <c r="K359" s="38"/>
      <c r="L359" s="38"/>
    </row>
    <row r="360" spans="3:12" s="4" customFormat="1" ht="21" x14ac:dyDescent="0.25">
      <c r="C360" s="8" t="s">
        <v>6</v>
      </c>
      <c r="D360" s="11">
        <v>44187</v>
      </c>
      <c r="E360" s="47">
        <v>1</v>
      </c>
      <c r="F360" s="49"/>
      <c r="G360" s="56">
        <f t="shared" si="16"/>
        <v>240</v>
      </c>
      <c r="H360" s="57">
        <f>IF(C360="SEGUNDA-FEIRA",CONFIGURAÇÕES!$C$10,IF(C360="TERÇA-FEIRA",CONFIGURAÇÕES!$C$11,IF(C360="QUARTA-FEIRA",CONFIGURAÇÕES!$C$12,IF(C360="QUINTA-FEIRA",CONFIGURAÇÕES!$C$13,IF(C360="SEXTA-FEIRA",CONFIGURAÇÕES!$C$14,IF(C360="SÁBADO",CONFIGURAÇÕES!$C$15,0))))))</f>
        <v>0</v>
      </c>
      <c r="I360" s="85">
        <f t="shared" si="15"/>
        <v>0</v>
      </c>
      <c r="J360" s="38">
        <f t="shared" si="17"/>
        <v>0</v>
      </c>
      <c r="K360" s="38"/>
      <c r="L360" s="38"/>
    </row>
    <row r="361" spans="3:12" s="4" customFormat="1" ht="21" x14ac:dyDescent="0.25">
      <c r="C361" s="8" t="s">
        <v>0</v>
      </c>
      <c r="D361" s="11">
        <v>44188</v>
      </c>
      <c r="E361" s="47">
        <v>1</v>
      </c>
      <c r="F361" s="49"/>
      <c r="G361" s="56">
        <f t="shared" si="16"/>
        <v>241</v>
      </c>
      <c r="H361" s="57">
        <f>IF(C361="SEGUNDA-FEIRA",CONFIGURAÇÕES!$C$10,IF(C361="TERÇA-FEIRA",CONFIGURAÇÕES!$C$11,IF(C361="QUARTA-FEIRA",CONFIGURAÇÕES!$C$12,IF(C361="QUINTA-FEIRA",CONFIGURAÇÕES!$C$13,IF(C361="SEXTA-FEIRA",CONFIGURAÇÕES!$C$14,IF(C361="SÁBADO",CONFIGURAÇÕES!$C$15,0))))))</f>
        <v>0</v>
      </c>
      <c r="I361" s="85">
        <f t="shared" si="15"/>
        <v>0</v>
      </c>
      <c r="J361" s="38">
        <f t="shared" si="17"/>
        <v>0</v>
      </c>
      <c r="K361" s="38"/>
      <c r="L361" s="38"/>
    </row>
    <row r="362" spans="3:12" s="4" customFormat="1" ht="21" x14ac:dyDescent="0.25">
      <c r="C362" s="8" t="s">
        <v>1</v>
      </c>
      <c r="D362" s="11">
        <v>44189</v>
      </c>
      <c r="E362" s="47">
        <v>1</v>
      </c>
      <c r="F362" s="49"/>
      <c r="G362" s="56">
        <f t="shared" si="16"/>
        <v>242</v>
      </c>
      <c r="H362" s="57">
        <f>IF(C362="SEGUNDA-FEIRA",CONFIGURAÇÕES!$C$10,IF(C362="TERÇA-FEIRA",CONFIGURAÇÕES!$C$11,IF(C362="QUARTA-FEIRA",CONFIGURAÇÕES!$C$12,IF(C362="QUINTA-FEIRA",CONFIGURAÇÕES!$C$13,IF(C362="SEXTA-FEIRA",CONFIGURAÇÕES!$C$14,IF(C362="SÁBADO",CONFIGURAÇÕES!$C$15,0))))))</f>
        <v>0</v>
      </c>
      <c r="I362" s="85">
        <f t="shared" si="15"/>
        <v>0</v>
      </c>
      <c r="J362" s="38">
        <f t="shared" si="17"/>
        <v>0</v>
      </c>
      <c r="K362" s="38"/>
      <c r="L362" s="38"/>
    </row>
    <row r="363" spans="3:12" s="4" customFormat="1" ht="21" x14ac:dyDescent="0.25">
      <c r="C363" s="8" t="s">
        <v>2</v>
      </c>
      <c r="D363" s="11">
        <v>44190</v>
      </c>
      <c r="E363" s="47">
        <v>0</v>
      </c>
      <c r="F363" s="49" t="s">
        <v>21</v>
      </c>
      <c r="G363" s="56">
        <f t="shared" si="16"/>
        <v>243</v>
      </c>
      <c r="H363" s="57">
        <f>IF(C363="SEGUNDA-FEIRA",CONFIGURAÇÕES!$C$10,IF(C363="TERÇA-FEIRA",CONFIGURAÇÕES!$C$11,IF(C363="QUARTA-FEIRA",CONFIGURAÇÕES!$C$12,IF(C363="QUINTA-FEIRA",CONFIGURAÇÕES!$C$13,IF(C363="SEXTA-FEIRA",CONFIGURAÇÕES!$C$14,IF(C363="SÁBADO",CONFIGURAÇÕES!$C$15,0))))))</f>
        <v>0</v>
      </c>
      <c r="I363" s="85">
        <f t="shared" si="15"/>
        <v>0</v>
      </c>
      <c r="J363" s="38">
        <f t="shared" si="17"/>
        <v>0</v>
      </c>
      <c r="K363" s="38"/>
      <c r="L363" s="38"/>
    </row>
    <row r="364" spans="3:12" s="4" customFormat="1" ht="21" x14ac:dyDescent="0.25">
      <c r="C364" s="8" t="s">
        <v>3</v>
      </c>
      <c r="D364" s="11">
        <v>44191</v>
      </c>
      <c r="E364" s="47">
        <v>0</v>
      </c>
      <c r="F364" s="49"/>
      <c r="G364" s="56">
        <f t="shared" si="16"/>
        <v>243</v>
      </c>
      <c r="H364" s="57">
        <f>IF(C364="SEGUNDA-FEIRA",CONFIGURAÇÕES!$C$10,IF(C364="TERÇA-FEIRA",CONFIGURAÇÕES!$C$11,IF(C364="QUARTA-FEIRA",CONFIGURAÇÕES!$C$12,IF(C364="QUINTA-FEIRA",CONFIGURAÇÕES!$C$13,IF(C364="SEXTA-FEIRA",CONFIGURAÇÕES!$C$14,IF(C364="SÁBADO",CONFIGURAÇÕES!$C$15,0))))))</f>
        <v>0</v>
      </c>
      <c r="I364" s="85">
        <f t="shared" si="15"/>
        <v>0</v>
      </c>
      <c r="J364" s="38">
        <f t="shared" si="17"/>
        <v>0</v>
      </c>
      <c r="K364" s="38"/>
      <c r="L364" s="38"/>
    </row>
    <row r="365" spans="3:12" s="4" customFormat="1" ht="21" x14ac:dyDescent="0.25">
      <c r="C365" s="8" t="s">
        <v>4</v>
      </c>
      <c r="D365" s="11">
        <v>44192</v>
      </c>
      <c r="E365" s="47">
        <v>0</v>
      </c>
      <c r="F365" s="49"/>
      <c r="G365" s="56">
        <f t="shared" si="16"/>
        <v>243</v>
      </c>
      <c r="H365" s="57">
        <f>IF(C365="SEGUNDA-FEIRA",CONFIGURAÇÕES!$C$10,IF(C365="TERÇA-FEIRA",CONFIGURAÇÕES!$C$11,IF(C365="QUARTA-FEIRA",CONFIGURAÇÕES!$C$12,IF(C365="QUINTA-FEIRA",CONFIGURAÇÕES!$C$13,IF(C365="SEXTA-FEIRA",CONFIGURAÇÕES!$C$14,IF(C365="SÁBADO",CONFIGURAÇÕES!$C$15,0))))))</f>
        <v>0</v>
      </c>
      <c r="I365" s="85">
        <f t="shared" si="15"/>
        <v>0</v>
      </c>
      <c r="J365" s="38">
        <f t="shared" si="17"/>
        <v>0</v>
      </c>
      <c r="K365" s="38"/>
      <c r="L365" s="38"/>
    </row>
    <row r="366" spans="3:12" s="4" customFormat="1" ht="21" x14ac:dyDescent="0.25">
      <c r="C366" s="8" t="s">
        <v>5</v>
      </c>
      <c r="D366" s="11">
        <v>44193</v>
      </c>
      <c r="E366" s="47">
        <v>1</v>
      </c>
      <c r="F366" s="49"/>
      <c r="G366" s="56">
        <f t="shared" si="16"/>
        <v>243</v>
      </c>
      <c r="H366" s="57">
        <f>IF(C366="SEGUNDA-FEIRA",CONFIGURAÇÕES!$C$10,IF(C366="TERÇA-FEIRA",CONFIGURAÇÕES!$C$11,IF(C366="QUARTA-FEIRA",CONFIGURAÇÕES!$C$12,IF(C366="QUINTA-FEIRA",CONFIGURAÇÕES!$C$13,IF(C366="SEXTA-FEIRA",CONFIGURAÇÕES!$C$14,IF(C366="SÁBADO",CONFIGURAÇÕES!$C$15,0))))))</f>
        <v>0</v>
      </c>
      <c r="I366" s="85">
        <f t="shared" si="15"/>
        <v>0</v>
      </c>
      <c r="J366" s="38">
        <f t="shared" si="17"/>
        <v>0</v>
      </c>
      <c r="K366" s="38"/>
      <c r="L366" s="38"/>
    </row>
    <row r="367" spans="3:12" s="4" customFormat="1" ht="21" x14ac:dyDescent="0.25">
      <c r="C367" s="8" t="s">
        <v>6</v>
      </c>
      <c r="D367" s="11">
        <v>44194</v>
      </c>
      <c r="E367" s="47">
        <v>1</v>
      </c>
      <c r="F367" s="49"/>
      <c r="G367" s="56">
        <f t="shared" si="16"/>
        <v>244</v>
      </c>
      <c r="H367" s="57">
        <f>IF(C367="SEGUNDA-FEIRA",CONFIGURAÇÕES!$C$10,IF(C367="TERÇA-FEIRA",CONFIGURAÇÕES!$C$11,IF(C367="QUARTA-FEIRA",CONFIGURAÇÕES!$C$12,IF(C367="QUINTA-FEIRA",CONFIGURAÇÕES!$C$13,IF(C367="SEXTA-FEIRA",CONFIGURAÇÕES!$C$14,IF(C367="SÁBADO",CONFIGURAÇÕES!$C$15,0))))))</f>
        <v>0</v>
      </c>
      <c r="I367" s="85">
        <f t="shared" si="15"/>
        <v>0</v>
      </c>
      <c r="J367" s="38">
        <f t="shared" si="17"/>
        <v>0</v>
      </c>
      <c r="K367" s="38"/>
      <c r="L367" s="38"/>
    </row>
    <row r="368" spans="3:12" s="4" customFormat="1" ht="21" x14ac:dyDescent="0.25">
      <c r="C368" s="8" t="s">
        <v>0</v>
      </c>
      <c r="D368" s="11">
        <v>44195</v>
      </c>
      <c r="E368" s="47">
        <v>1</v>
      </c>
      <c r="F368" s="49"/>
      <c r="G368" s="56">
        <f t="shared" si="16"/>
        <v>245</v>
      </c>
      <c r="H368" s="57">
        <f>IF(C368="SEGUNDA-FEIRA",CONFIGURAÇÕES!$C$10,IF(C368="TERÇA-FEIRA",CONFIGURAÇÕES!$C$11,IF(C368="QUARTA-FEIRA",CONFIGURAÇÕES!$C$12,IF(C368="QUINTA-FEIRA",CONFIGURAÇÕES!$C$13,IF(C368="SEXTA-FEIRA",CONFIGURAÇÕES!$C$14,IF(C368="SÁBADO",CONFIGURAÇÕES!$C$15,0))))))</f>
        <v>0</v>
      </c>
      <c r="I368" s="85">
        <f t="shared" si="15"/>
        <v>0</v>
      </c>
      <c r="J368" s="38">
        <f t="shared" si="17"/>
        <v>0</v>
      </c>
      <c r="K368" s="38"/>
      <c r="L368" s="38"/>
    </row>
    <row r="369" spans="3:12" s="4" customFormat="1" ht="22" thickBot="1" x14ac:dyDescent="0.3">
      <c r="C369" s="9" t="s">
        <v>1</v>
      </c>
      <c r="D369" s="12">
        <v>44196</v>
      </c>
      <c r="E369" s="50">
        <v>0</v>
      </c>
      <c r="F369" s="49"/>
      <c r="G369" s="56">
        <f t="shared" si="16"/>
        <v>246</v>
      </c>
      <c r="H369" s="57">
        <f>IF(C369="SEGUNDA-FEIRA",CONFIGURAÇÕES!$C$10,IF(C369="TERÇA-FEIRA",CONFIGURAÇÕES!$C$11,IF(C369="QUARTA-FEIRA",CONFIGURAÇÕES!$C$12,IF(C369="QUINTA-FEIRA",CONFIGURAÇÕES!$C$13,IF(C369="SEXTA-FEIRA",CONFIGURAÇÕES!$C$14,IF(C369="SÁBADO",CONFIGURAÇÕES!$C$15,0))))))</f>
        <v>0</v>
      </c>
      <c r="I369" s="85">
        <f t="shared" si="15"/>
        <v>0</v>
      </c>
      <c r="J369" s="38">
        <f t="shared" si="17"/>
        <v>0</v>
      </c>
      <c r="K369" s="38"/>
      <c r="L369" s="38"/>
    </row>
    <row r="370" spans="3:12" ht="21" x14ac:dyDescent="0.25">
      <c r="J370" s="38">
        <f>J369+I369</f>
        <v>0</v>
      </c>
    </row>
  </sheetData>
  <sheetProtection algorithmName="SHA-512" hashValue="CrhR3kcWjwt0DkzAkmokhG8eSDaZ89UW9ET6pWAf+fOIRQJWTj9Xu/Q/0egcH+rms9RcybmCj45ELi87yAax4g==" saltValue="skUSDXgeIX7+vZO2TwU3ww==" spinCount="100000" sheet="1" objects="1" scenarios="1"/>
  <mergeCells count="2">
    <mergeCell ref="C2:F2"/>
    <mergeCell ref="C1:F1"/>
  </mergeCells>
  <conditionalFormatting sqref="E4:E369">
    <cfRule type="cellIs" dxfId="23" priority="7" operator="equal">
      <formula>0</formula>
    </cfRule>
  </conditionalFormatting>
  <conditionalFormatting sqref="C4:C369">
    <cfRule type="expression" dxfId="22" priority="3">
      <formula>E4=0</formula>
    </cfRule>
  </conditionalFormatting>
  <conditionalFormatting sqref="D4:D369">
    <cfRule type="expression" dxfId="21" priority="2">
      <formula>E4=0</formula>
    </cfRule>
  </conditionalFormatting>
  <conditionalFormatting sqref="F4:F369">
    <cfRule type="expression" dxfId="20" priority="1">
      <formula>E4=0</formula>
    </cfRule>
  </conditionalFormatting>
  <dataValidations count="1">
    <dataValidation type="whole" allowBlank="1" showInputMessage="1" showErrorMessage="1" errorTitle="Erro!" error="Essa célula tem que ter valor 0 ou 1._x000a_Coloque 0 se não for dia letivo e 1 se for dia letivo. " sqref="E4:E369" xr:uid="{FAB856A6-FB16-2F42-8728-CD7C5BC4FA59}">
      <formula1>0</formula1>
      <formula2>1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0C04-7F22-4F48-964C-3E8EEBD71342}">
  <dimension ref="B1:J37"/>
  <sheetViews>
    <sheetView workbookViewId="0">
      <selection activeCell="B22" sqref="B22:C22"/>
    </sheetView>
  </sheetViews>
  <sheetFormatPr baseColWidth="10" defaultRowHeight="16" x14ac:dyDescent="0.2"/>
  <cols>
    <col min="1" max="1" width="10.83203125" style="1"/>
    <col min="2" max="2" width="61" style="1" bestFit="1" customWidth="1"/>
    <col min="3" max="3" width="68" style="1" customWidth="1"/>
    <col min="4" max="4" width="24.83203125" style="1" bestFit="1" customWidth="1"/>
    <col min="5" max="5" width="82.33203125" style="26" customWidth="1"/>
    <col min="6" max="7" width="10.83203125" style="26"/>
    <col min="8" max="9" width="10.83203125" style="42"/>
    <col min="10" max="10" width="35.1640625" style="42" bestFit="1" customWidth="1"/>
    <col min="11" max="16384" width="10.83203125" style="1"/>
  </cols>
  <sheetData>
    <row r="1" spans="2:6" ht="77" customHeight="1" thickBot="1" x14ac:dyDescent="0.25">
      <c r="B1" s="59"/>
      <c r="C1" s="59"/>
      <c r="D1" s="59"/>
    </row>
    <row r="2" spans="2:6" ht="37" customHeight="1" x14ac:dyDescent="0.2">
      <c r="B2" s="71" t="s">
        <v>60</v>
      </c>
      <c r="C2" s="72"/>
      <c r="D2" s="73"/>
    </row>
    <row r="3" spans="2:6" x14ac:dyDescent="0.2">
      <c r="B3" s="33"/>
      <c r="C3" s="18"/>
      <c r="D3" s="34"/>
    </row>
    <row r="4" spans="2:6" ht="37" x14ac:dyDescent="0.45">
      <c r="B4" s="30" t="s">
        <v>31</v>
      </c>
      <c r="C4" s="45"/>
      <c r="D4" s="35"/>
    </row>
    <row r="5" spans="2:6" ht="37" x14ac:dyDescent="0.45">
      <c r="B5" s="30" t="s">
        <v>40</v>
      </c>
      <c r="C5" s="45">
        <v>800</v>
      </c>
      <c r="D5" s="35"/>
    </row>
    <row r="6" spans="2:6" ht="37" x14ac:dyDescent="0.45">
      <c r="B6" s="30" t="s">
        <v>61</v>
      </c>
      <c r="C6" s="52">
        <f>'DIAS LETIVOS'!G369</f>
        <v>246</v>
      </c>
      <c r="D6" s="35"/>
    </row>
    <row r="7" spans="2:6" ht="15" customHeight="1" x14ac:dyDescent="0.45">
      <c r="B7" s="36"/>
      <c r="C7" s="37"/>
      <c r="D7" s="35"/>
    </row>
    <row r="8" spans="2:6" ht="93" customHeight="1" x14ac:dyDescent="0.45">
      <c r="B8" s="86" t="s">
        <v>63</v>
      </c>
      <c r="C8" s="86"/>
      <c r="D8" s="35"/>
    </row>
    <row r="9" spans="2:6" ht="37" x14ac:dyDescent="0.45">
      <c r="B9" s="31" t="s">
        <v>29</v>
      </c>
      <c r="C9" s="31" t="s">
        <v>30</v>
      </c>
      <c r="D9" s="35"/>
    </row>
    <row r="10" spans="2:6" ht="37" x14ac:dyDescent="0.45">
      <c r="B10" s="32" t="s">
        <v>23</v>
      </c>
      <c r="C10" s="46">
        <v>0</v>
      </c>
      <c r="D10" s="35"/>
      <c r="F10" s="27"/>
    </row>
    <row r="11" spans="2:6" ht="37" x14ac:dyDescent="0.45">
      <c r="B11" s="32" t="s">
        <v>24</v>
      </c>
      <c r="C11" s="46">
        <v>0</v>
      </c>
      <c r="D11" s="35"/>
      <c r="F11" s="27"/>
    </row>
    <row r="12" spans="2:6" ht="37" x14ac:dyDescent="0.45">
      <c r="B12" s="32" t="s">
        <v>25</v>
      </c>
      <c r="C12" s="46">
        <v>0</v>
      </c>
      <c r="D12" s="35"/>
      <c r="F12" s="27"/>
    </row>
    <row r="13" spans="2:6" ht="37" x14ac:dyDescent="0.45">
      <c r="B13" s="32" t="s">
        <v>26</v>
      </c>
      <c r="C13" s="46">
        <v>0</v>
      </c>
      <c r="D13" s="35"/>
      <c r="F13" s="27"/>
    </row>
    <row r="14" spans="2:6" ht="37" x14ac:dyDescent="0.45">
      <c r="B14" s="32" t="s">
        <v>27</v>
      </c>
      <c r="C14" s="46">
        <v>0</v>
      </c>
      <c r="D14" s="35"/>
      <c r="F14" s="27"/>
    </row>
    <row r="15" spans="2:6" ht="37" x14ac:dyDescent="0.45">
      <c r="B15" s="32" t="s">
        <v>28</v>
      </c>
      <c r="C15" s="46">
        <v>0</v>
      </c>
      <c r="D15" s="35"/>
      <c r="F15" s="27"/>
    </row>
    <row r="16" spans="2:6" ht="16" customHeight="1" x14ac:dyDescent="0.45">
      <c r="B16" s="36"/>
      <c r="C16" s="37"/>
      <c r="D16" s="35"/>
      <c r="F16" s="27"/>
    </row>
    <row r="17" spans="2:7" ht="37" x14ac:dyDescent="0.45">
      <c r="B17" s="70" t="s">
        <v>59</v>
      </c>
      <c r="C17" s="70"/>
      <c r="D17" s="70"/>
      <c r="E17" s="26" t="s">
        <v>38</v>
      </c>
      <c r="F17" s="27"/>
    </row>
    <row r="18" spans="2:7" ht="37" x14ac:dyDescent="0.45">
      <c r="B18" s="69" t="s">
        <v>36</v>
      </c>
      <c r="C18" s="69"/>
      <c r="D18" s="53">
        <v>43831</v>
      </c>
      <c r="E18" s="26">
        <f>VLOOKUP(D18,'DIAS LETIVOS'!D4:J369,7,0)</f>
        <v>0</v>
      </c>
      <c r="F18" s="27"/>
    </row>
    <row r="19" spans="2:7" ht="37" x14ac:dyDescent="0.45">
      <c r="B19" s="69" t="s">
        <v>37</v>
      </c>
      <c r="C19" s="69"/>
      <c r="D19" s="53">
        <v>43831</v>
      </c>
      <c r="E19" s="26">
        <f>VLOOKUP(D19,'DIAS LETIVOS'!D4:J369,7,0)</f>
        <v>0</v>
      </c>
    </row>
    <row r="20" spans="2:7" ht="37" x14ac:dyDescent="0.45">
      <c r="B20" s="69" t="s">
        <v>62</v>
      </c>
      <c r="C20" s="69"/>
      <c r="D20" s="54">
        <f>'AULAS REMOTAS'!C301</f>
        <v>0</v>
      </c>
    </row>
    <row r="21" spans="2:7" s="26" customFormat="1" x14ac:dyDescent="0.2">
      <c r="B21" s="74" t="s">
        <v>44</v>
      </c>
      <c r="C21" s="74"/>
      <c r="D21" s="26">
        <f>G21/60</f>
        <v>0</v>
      </c>
      <c r="E21" s="74" t="s">
        <v>39</v>
      </c>
      <c r="F21" s="74"/>
      <c r="G21" s="26">
        <f>('DIAS LETIVOS'!J370-CONFIGURAÇÕES!E19)+CONFIGURAÇÕES!E18</f>
        <v>0</v>
      </c>
    </row>
    <row r="22" spans="2:7" s="26" customFormat="1" x14ac:dyDescent="0.2">
      <c r="B22" s="74" t="s">
        <v>41</v>
      </c>
      <c r="C22" s="74"/>
      <c r="D22" s="26">
        <f>C5-D21</f>
        <v>800</v>
      </c>
    </row>
    <row r="23" spans="2:7" s="26" customFormat="1" x14ac:dyDescent="0.2">
      <c r="B23" s="29" t="s">
        <v>42</v>
      </c>
      <c r="C23" s="29"/>
      <c r="D23" s="26">
        <f>VLOOKUP(D19,'DIAS LETIVOS'!D4:J369,4,0)-VLOOKUP(D18,'DIAS LETIVOS'!D4:J369,4,0)</f>
        <v>0</v>
      </c>
    </row>
    <row r="24" spans="2:7" s="26" customFormat="1" x14ac:dyDescent="0.2">
      <c r="B24" s="29" t="s">
        <v>43</v>
      </c>
      <c r="C24" s="29"/>
      <c r="D24" s="26" t="e">
        <f>D22/D23</f>
        <v>#DIV/0!</v>
      </c>
    </row>
    <row r="25" spans="2:7" s="26" customFormat="1" x14ac:dyDescent="0.2"/>
    <row r="26" spans="2:7" s="26" customFormat="1" x14ac:dyDescent="0.2">
      <c r="E26" s="26" t="str">
        <f>B5</f>
        <v>HORAS LETIVAS NECESSÁRIAS</v>
      </c>
      <c r="F26" s="28">
        <f>C5</f>
        <v>800</v>
      </c>
    </row>
    <row r="27" spans="2:7" s="26" customFormat="1" x14ac:dyDescent="0.2">
      <c r="E27" s="26" t="str">
        <f>B21</f>
        <v>HORAS DE AULAS PRESENCIAIS PREVISTAS</v>
      </c>
      <c r="F27" s="28">
        <f>D21</f>
        <v>0</v>
      </c>
    </row>
    <row r="28" spans="2:7" s="26" customFormat="1" x14ac:dyDescent="0.2">
      <c r="E28" s="26" t="s">
        <v>50</v>
      </c>
      <c r="F28" s="28">
        <f>'AULAS REMOTAS'!G303/60</f>
        <v>0</v>
      </c>
    </row>
    <row r="29" spans="2:7" s="42" customFormat="1" x14ac:dyDescent="0.2">
      <c r="E29" s="26" t="s">
        <v>51</v>
      </c>
      <c r="F29" s="28">
        <f>F26-F27-F28</f>
        <v>800</v>
      </c>
      <c r="G29" s="26"/>
    </row>
    <row r="30" spans="2:7" s="42" customFormat="1" x14ac:dyDescent="0.2">
      <c r="E30" s="26" t="s">
        <v>57</v>
      </c>
      <c r="F30" s="43" t="str">
        <f>IF(F29=0,0,IF('AULAS REMOTAS'!J301=0,"0",ROUNDUP((F29/'AULAS REMOTAS'!J301),2)))</f>
        <v>0</v>
      </c>
      <c r="G30" s="26" t="s">
        <v>56</v>
      </c>
    </row>
    <row r="31" spans="2:7" s="42" customFormat="1" x14ac:dyDescent="0.2">
      <c r="E31" s="26" t="s">
        <v>57</v>
      </c>
      <c r="F31" s="44">
        <f>IF(F30=0,0,ROUNDUP(F30*60,0))</f>
        <v>0</v>
      </c>
      <c r="G31" s="26" t="s">
        <v>55</v>
      </c>
    </row>
    <row r="32" spans="2:7" s="42" customFormat="1" x14ac:dyDescent="0.2">
      <c r="E32" s="26"/>
      <c r="F32" s="26"/>
      <c r="G32" s="26"/>
    </row>
    <row r="33" spans="5:7" s="42" customFormat="1" x14ac:dyDescent="0.2">
      <c r="E33" s="26"/>
      <c r="F33" s="26"/>
      <c r="G33" s="26"/>
    </row>
    <row r="34" spans="5:7" s="42" customFormat="1" x14ac:dyDescent="0.2">
      <c r="E34" s="26"/>
      <c r="F34" s="26"/>
      <c r="G34" s="26"/>
    </row>
    <row r="35" spans="5:7" s="42" customFormat="1" x14ac:dyDescent="0.2">
      <c r="E35" s="26"/>
      <c r="F35" s="26"/>
      <c r="G35" s="26"/>
    </row>
    <row r="36" spans="5:7" s="42" customFormat="1" x14ac:dyDescent="0.2">
      <c r="E36" s="26"/>
      <c r="F36" s="26"/>
      <c r="G36" s="26"/>
    </row>
    <row r="37" spans="5:7" s="42" customFormat="1" x14ac:dyDescent="0.2">
      <c r="E37" s="26"/>
      <c r="F37" s="26"/>
      <c r="G37" s="26"/>
    </row>
  </sheetData>
  <sheetProtection algorithmName="SHA-512" hashValue="eckISok4EZHZ1ZLqxc9jueHCP4VVpomih0MvbM05YRsK5GayscAQyQXQyg3Wj5cIPEJDzKO0HegW/aBpgs5aZQ==" saltValue="U7VjQ9g08kVXLVQ6APgyvA==" spinCount="100000" sheet="1" objects="1" scenarios="1"/>
  <mergeCells count="9">
    <mergeCell ref="E21:F21"/>
    <mergeCell ref="B21:C21"/>
    <mergeCell ref="B22:C22"/>
    <mergeCell ref="B20:C20"/>
    <mergeCell ref="B17:D17"/>
    <mergeCell ref="B2:D2"/>
    <mergeCell ref="B8:C8"/>
    <mergeCell ref="B18:C18"/>
    <mergeCell ref="B19:C19"/>
  </mergeCells>
  <dataValidations count="3">
    <dataValidation type="whole" operator="greaterThan" allowBlank="1" showInputMessage="1" showErrorMessage="1" errorTitle="Erro!" error="As horas levivas necessárias não podem ser zero e devem ser preenchidas apenas com números inteiros. " sqref="C5:C6" xr:uid="{2EFE404C-C4BB-DC49-A2A0-FB94D13FD419}">
      <formula1>0</formula1>
    </dataValidation>
    <dataValidation type="whole" operator="greaterThan" allowBlank="1" showInputMessage="1" showErrorMessage="1" errorTitle="Erro!" error="Coloque apenas número inteiro, maior ou igual a zero. " sqref="C10:C15" xr:uid="{B65E1735-7F03-E84D-ABDB-FDDBDB5C33AB}">
      <formula1>-1</formula1>
    </dataValidation>
    <dataValidation type="date" allowBlank="1" showInputMessage="1" showErrorMessage="1" errorTitle="Erro!" error="Coloque a data no formato DD/MM/AAA entre 01/01/2020 e 31/12/2020" sqref="D18:D19" xr:uid="{BAE7AD28-0C70-344C-8BA7-17C51D637DA6}">
      <formula1>43831</formula1>
      <formula2>44196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50E4-543B-1B43-AB4F-9366E9D91234}">
  <dimension ref="A1:N303"/>
  <sheetViews>
    <sheetView topLeftCell="A3" workbookViewId="0">
      <selection activeCell="C11" sqref="C11"/>
    </sheetView>
  </sheetViews>
  <sheetFormatPr baseColWidth="10" defaultRowHeight="16" x14ac:dyDescent="0.2"/>
  <cols>
    <col min="1" max="1" width="16.1640625" style="2" customWidth="1"/>
    <col min="2" max="2" width="18.83203125" style="17" customWidth="1"/>
    <col min="3" max="3" width="12" style="2" bestFit="1" customWidth="1"/>
    <col min="4" max="4" width="31.83203125" style="1" bestFit="1" customWidth="1"/>
    <col min="5" max="7" width="16.83203125" style="2" customWidth="1"/>
    <col min="8" max="8" width="101.33203125" style="2" customWidth="1"/>
    <col min="9" max="9" width="10.83203125" style="39"/>
    <col min="10" max="12" width="10.83203125" style="26"/>
    <col min="13" max="16384" width="10.83203125" style="1"/>
  </cols>
  <sheetData>
    <row r="1" spans="1:12" ht="82" customHeight="1" x14ac:dyDescent="0.2">
      <c r="A1" s="59"/>
      <c r="B1" s="60"/>
      <c r="C1" s="59"/>
      <c r="D1" s="61"/>
      <c r="E1" s="59"/>
      <c r="F1" s="59"/>
      <c r="G1" s="62"/>
      <c r="H1" s="62"/>
    </row>
    <row r="2" spans="1:12" ht="282" customHeight="1" thickBot="1" x14ac:dyDescent="0.25">
      <c r="G2" s="76" t="s">
        <v>58</v>
      </c>
      <c r="H2" s="76"/>
    </row>
    <row r="3" spans="1:12" ht="34" customHeight="1" thickBot="1" x14ac:dyDescent="0.25">
      <c r="A3" s="81" t="str">
        <f>CONFIGURAÇÕES!$E$30</f>
        <v>MÉDIA NECESSÁRIA POR DIA LETIVO DE AULAS REMOTAS AINDA NÃO REALIZADAS</v>
      </c>
      <c r="B3" s="82"/>
      <c r="C3" s="82"/>
      <c r="D3" s="82"/>
      <c r="E3" s="79" t="str">
        <f>CONFIGURAÇÕES!$F$30&amp;" "&amp;"HORAS POR DIA"</f>
        <v>0 HORAS POR DIA</v>
      </c>
      <c r="F3" s="80"/>
      <c r="G3" s="75">
        <f>CONFIGURAÇÕES!C4</f>
        <v>0</v>
      </c>
      <c r="H3" s="76"/>
      <c r="I3" s="26"/>
    </row>
    <row r="4" spans="1:12" ht="34" customHeight="1" thickBot="1" x14ac:dyDescent="0.25">
      <c r="A4" s="83"/>
      <c r="B4" s="84"/>
      <c r="C4" s="84"/>
      <c r="D4" s="84"/>
      <c r="E4" s="79" t="str">
        <f>CONFIGURAÇÕES!F31&amp;" "&amp;"MINUTOS POR DIA"</f>
        <v>0 MINUTOS POR DIA</v>
      </c>
      <c r="F4" s="80"/>
      <c r="G4" s="75"/>
      <c r="H4" s="76"/>
      <c r="I4" s="26"/>
    </row>
    <row r="5" spans="1:12" hidden="1" x14ac:dyDescent="0.2"/>
    <row r="6" spans="1:12" hidden="1" x14ac:dyDescent="0.2"/>
    <row r="7" spans="1:12" hidden="1" x14ac:dyDescent="0.2"/>
    <row r="8" spans="1:12" ht="2" customHeight="1" x14ac:dyDescent="0.2"/>
    <row r="9" spans="1:12" hidden="1" x14ac:dyDescent="0.2"/>
    <row r="10" spans="1:12" s="21" customFormat="1" ht="85" customHeight="1" x14ac:dyDescent="0.2">
      <c r="A10" s="19" t="s">
        <v>7</v>
      </c>
      <c r="B10" s="20" t="s">
        <v>8</v>
      </c>
      <c r="C10" s="19" t="s">
        <v>9</v>
      </c>
      <c r="D10" s="19" t="s">
        <v>10</v>
      </c>
      <c r="E10" s="19" t="s">
        <v>46</v>
      </c>
      <c r="F10" s="19" t="s">
        <v>47</v>
      </c>
      <c r="G10" s="19" t="s">
        <v>48</v>
      </c>
      <c r="H10" s="19" t="s">
        <v>49</v>
      </c>
      <c r="I10" s="40"/>
      <c r="J10" s="40"/>
      <c r="K10" s="40"/>
      <c r="L10" s="40"/>
    </row>
    <row r="11" spans="1:12" x14ac:dyDescent="0.2">
      <c r="A11" s="14" t="str">
        <f>IF(B11&lt;CONFIGURAÇÕES!$D$19,TEXT(B11,"DDDD")," ")</f>
        <v xml:space="preserve"> </v>
      </c>
      <c r="B11" s="15">
        <f>CONFIGURAÇÕES!D18</f>
        <v>43831</v>
      </c>
      <c r="C11" s="14">
        <f>IF(B11="","",VLOOKUP(B11,'DIAS LETIVOS'!D4:E369,2,0))</f>
        <v>0</v>
      </c>
      <c r="D11" s="16" t="str">
        <f>IF(B11="","",IF(VLOOKUP(B11,'DIAS LETIVOS'!D4:F369,3,0)="","",VLOOKUP(B11,'DIAS LETIVOS'!D4:F369,3,0)))</f>
        <v>Ano Novo</v>
      </c>
      <c r="E11" s="51"/>
      <c r="F11" s="51"/>
      <c r="G11" s="51"/>
      <c r="H11" s="51"/>
      <c r="I11" s="39">
        <f t="shared" ref="I11:I28" si="0">E11+F11+G11</f>
        <v>0</v>
      </c>
      <c r="J11" s="26">
        <f>IF(I11&gt;0,0,C11)</f>
        <v>0</v>
      </c>
    </row>
    <row r="12" spans="1:12" x14ac:dyDescent="0.2">
      <c r="A12" s="14" t="str">
        <f>IF(B12&lt;CONFIGURAÇÕES!$D$19,TEXT(B12,"DDDD")," ")</f>
        <v xml:space="preserve"> </v>
      </c>
      <c r="B12" s="15" t="str">
        <f>IF(B11="","",IF((B11+1)&lt;CONFIGURAÇÕES!$D$19,'AULAS REMOTAS'!B11+1,""))</f>
        <v/>
      </c>
      <c r="C12" s="14" t="str">
        <f>IF(B12="","",VLOOKUP(B12,'DIAS LETIVOS'!D5:E370,2,0))</f>
        <v/>
      </c>
      <c r="D12" s="16" t="str">
        <f>IF(B12="","",IF(VLOOKUP(B12,'DIAS LETIVOS'!D5:F370,3,0)="","",VLOOKUP(B12,'DIAS LETIVOS'!D5:F370,3,0)))</f>
        <v/>
      </c>
      <c r="E12" s="51"/>
      <c r="F12" s="51"/>
      <c r="G12" s="51"/>
      <c r="H12" s="51"/>
      <c r="I12" s="39">
        <f t="shared" si="0"/>
        <v>0</v>
      </c>
      <c r="J12" s="26" t="str">
        <f t="shared" ref="J12:J75" si="1">IF(I12&gt;0,0,C12)</f>
        <v/>
      </c>
    </row>
    <row r="13" spans="1:12" x14ac:dyDescent="0.2">
      <c r="A13" s="14" t="str">
        <f>IF(B13&lt;CONFIGURAÇÕES!$D$19,TEXT(B13,"DDDD")," ")</f>
        <v xml:space="preserve"> </v>
      </c>
      <c r="B13" s="15" t="str">
        <f>IF(B12="","",IF((B12+1)&lt;CONFIGURAÇÕES!$D$19,'AULAS REMOTAS'!B12+1,""))</f>
        <v/>
      </c>
      <c r="C13" s="14" t="str">
        <f>IF(B13="","",VLOOKUP(B13,'DIAS LETIVOS'!D6:E371,2,0))</f>
        <v/>
      </c>
      <c r="D13" s="16" t="str">
        <f>IF(B13="","",IF(VLOOKUP(B13,'DIAS LETIVOS'!D6:F371,3,0)="","",VLOOKUP(B13,'DIAS LETIVOS'!D6:F371,3,0)))</f>
        <v/>
      </c>
      <c r="E13" s="51"/>
      <c r="F13" s="51"/>
      <c r="G13" s="51"/>
      <c r="H13" s="51"/>
      <c r="I13" s="39">
        <f t="shared" si="0"/>
        <v>0</v>
      </c>
      <c r="J13" s="26" t="str">
        <f t="shared" si="1"/>
        <v/>
      </c>
    </row>
    <row r="14" spans="1:12" x14ac:dyDescent="0.2">
      <c r="A14" s="14" t="str">
        <f>IF(B14&lt;CONFIGURAÇÕES!$D$19,TEXT(B14,"DDDD")," ")</f>
        <v xml:space="preserve"> </v>
      </c>
      <c r="B14" s="15" t="str">
        <f>IF(B13="","",IF((B13+1)&lt;CONFIGURAÇÕES!$D$19,'AULAS REMOTAS'!B13+1,""))</f>
        <v/>
      </c>
      <c r="C14" s="14" t="str">
        <f>IF(B14="","",VLOOKUP(B14,'DIAS LETIVOS'!D7:E372,2,0))</f>
        <v/>
      </c>
      <c r="D14" s="16" t="str">
        <f>IF(B14="","",IF(VLOOKUP(B14,'DIAS LETIVOS'!D7:F372,3,0)="","",VLOOKUP(B14,'DIAS LETIVOS'!D7:F372,3,0)))</f>
        <v/>
      </c>
      <c r="E14" s="51"/>
      <c r="F14" s="51"/>
      <c r="G14" s="51"/>
      <c r="H14" s="51"/>
      <c r="I14" s="39">
        <f t="shared" si="0"/>
        <v>0</v>
      </c>
      <c r="J14" s="26" t="str">
        <f t="shared" si="1"/>
        <v/>
      </c>
    </row>
    <row r="15" spans="1:12" x14ac:dyDescent="0.2">
      <c r="A15" s="14" t="str">
        <f>IF(B15&lt;CONFIGURAÇÕES!$D$19,TEXT(B15,"DDDD")," ")</f>
        <v xml:space="preserve"> </v>
      </c>
      <c r="B15" s="15" t="str">
        <f>IF(B14="","",IF((B14+1)&lt;CONFIGURAÇÕES!$D$19,'AULAS REMOTAS'!B14+1,""))</f>
        <v/>
      </c>
      <c r="C15" s="14" t="str">
        <f>IF(B15="","",VLOOKUP(B15,'DIAS LETIVOS'!D8:E373,2,0))</f>
        <v/>
      </c>
      <c r="D15" s="16" t="str">
        <f>IF(B15="","",IF(VLOOKUP(B15,'DIAS LETIVOS'!D8:F373,3,0)="","",VLOOKUP(B15,'DIAS LETIVOS'!D8:F373,3,0)))</f>
        <v/>
      </c>
      <c r="E15" s="51"/>
      <c r="F15" s="51"/>
      <c r="G15" s="51"/>
      <c r="H15" s="51"/>
      <c r="I15" s="39">
        <f t="shared" si="0"/>
        <v>0</v>
      </c>
      <c r="J15" s="26" t="str">
        <f t="shared" si="1"/>
        <v/>
      </c>
    </row>
    <row r="16" spans="1:12" x14ac:dyDescent="0.2">
      <c r="A16" s="14" t="str">
        <f>IF(B16&lt;CONFIGURAÇÕES!$D$19,TEXT(B16,"DDDD")," ")</f>
        <v xml:space="preserve"> </v>
      </c>
      <c r="B16" s="15" t="str">
        <f>IF(B15="","",IF((B15+1)&lt;CONFIGURAÇÕES!$D$19,'AULAS REMOTAS'!B15+1,""))</f>
        <v/>
      </c>
      <c r="C16" s="14" t="str">
        <f>IF(B16="","",VLOOKUP(B16,'DIAS LETIVOS'!D9:E374,2,0))</f>
        <v/>
      </c>
      <c r="D16" s="16" t="str">
        <f>IF(B16="","",IF(VLOOKUP(B16,'DIAS LETIVOS'!D9:F374,3,0)="","",VLOOKUP(B16,'DIAS LETIVOS'!D9:F374,3,0)))</f>
        <v/>
      </c>
      <c r="E16" s="51"/>
      <c r="F16" s="51"/>
      <c r="G16" s="51"/>
      <c r="H16" s="51"/>
      <c r="I16" s="39">
        <f t="shared" si="0"/>
        <v>0</v>
      </c>
      <c r="J16" s="26" t="str">
        <f t="shared" si="1"/>
        <v/>
      </c>
    </row>
    <row r="17" spans="1:10" x14ac:dyDescent="0.2">
      <c r="A17" s="14" t="str">
        <f>IF(B17&lt;CONFIGURAÇÕES!$D$19,TEXT(B17,"DDDD")," ")</f>
        <v xml:space="preserve"> </v>
      </c>
      <c r="B17" s="15" t="str">
        <f>IF(B16="","",IF((B16+1)&lt;CONFIGURAÇÕES!$D$19,'AULAS REMOTAS'!B16+1,""))</f>
        <v/>
      </c>
      <c r="C17" s="14" t="str">
        <f>IF(B17="","",VLOOKUP(B17,'DIAS LETIVOS'!D10:E375,2,0))</f>
        <v/>
      </c>
      <c r="D17" s="16" t="str">
        <f>IF(B17="","",IF(VLOOKUP(B17,'DIAS LETIVOS'!D10:F375,3,0)="","",VLOOKUP(B17,'DIAS LETIVOS'!D10:F375,3,0)))</f>
        <v/>
      </c>
      <c r="E17" s="51"/>
      <c r="F17" s="51"/>
      <c r="G17" s="51"/>
      <c r="H17" s="51"/>
      <c r="I17" s="39">
        <f t="shared" si="0"/>
        <v>0</v>
      </c>
      <c r="J17" s="26" t="str">
        <f t="shared" si="1"/>
        <v/>
      </c>
    </row>
    <row r="18" spans="1:10" x14ac:dyDescent="0.2">
      <c r="A18" s="14" t="str">
        <f>IF(B18&lt;CONFIGURAÇÕES!$D$19,TEXT(B18,"DDDD")," ")</f>
        <v xml:space="preserve"> </v>
      </c>
      <c r="B18" s="15" t="str">
        <f>IF(B17="","",IF((B17+1)&lt;CONFIGURAÇÕES!$D$19,'AULAS REMOTAS'!B17+1,""))</f>
        <v/>
      </c>
      <c r="C18" s="14" t="str">
        <f>IF(B18="","",VLOOKUP(B18,'DIAS LETIVOS'!D11:E376,2,0))</f>
        <v/>
      </c>
      <c r="D18" s="16" t="str">
        <f>IF(B18="","",IF(VLOOKUP(B18,'DIAS LETIVOS'!D11:F376,3,0)="","",VLOOKUP(B18,'DIAS LETIVOS'!D11:F376,3,0)))</f>
        <v/>
      </c>
      <c r="E18" s="51"/>
      <c r="F18" s="51"/>
      <c r="G18" s="51"/>
      <c r="H18" s="51"/>
      <c r="I18" s="39">
        <f t="shared" si="0"/>
        <v>0</v>
      </c>
      <c r="J18" s="26" t="str">
        <f t="shared" si="1"/>
        <v/>
      </c>
    </row>
    <row r="19" spans="1:10" x14ac:dyDescent="0.2">
      <c r="A19" s="14" t="str">
        <f>IF(B19&lt;CONFIGURAÇÕES!$D$19,TEXT(B19,"DDDD")," ")</f>
        <v xml:space="preserve"> </v>
      </c>
      <c r="B19" s="15" t="str">
        <f>IF(B18="","",IF((B18+1)&lt;CONFIGURAÇÕES!$D$19,'AULAS REMOTAS'!B18+1,""))</f>
        <v/>
      </c>
      <c r="C19" s="14" t="str">
        <f>IF(B19="","",VLOOKUP(B19,'DIAS LETIVOS'!D12:E377,2,0))</f>
        <v/>
      </c>
      <c r="D19" s="16" t="str">
        <f>IF(B19="","",IF(VLOOKUP(B19,'DIAS LETIVOS'!D12:F377,3,0)="","",VLOOKUP(B19,'DIAS LETIVOS'!D12:F377,3,0)))</f>
        <v/>
      </c>
      <c r="E19" s="51"/>
      <c r="F19" s="51"/>
      <c r="G19" s="51"/>
      <c r="H19" s="51"/>
      <c r="I19" s="39">
        <f t="shared" si="0"/>
        <v>0</v>
      </c>
      <c r="J19" s="26" t="str">
        <f t="shared" si="1"/>
        <v/>
      </c>
    </row>
    <row r="20" spans="1:10" x14ac:dyDescent="0.2">
      <c r="A20" s="14" t="str">
        <f>IF(B20&lt;CONFIGURAÇÕES!$D$19,TEXT(B20,"DDDD")," ")</f>
        <v xml:space="preserve"> </v>
      </c>
      <c r="B20" s="15" t="str">
        <f>IF(B19="","",IF((B19+1)&lt;CONFIGURAÇÕES!$D$19,'AULAS REMOTAS'!B19+1,""))</f>
        <v/>
      </c>
      <c r="C20" s="14" t="str">
        <f>IF(B20="","",VLOOKUP(B20,'DIAS LETIVOS'!D13:E378,2,0))</f>
        <v/>
      </c>
      <c r="D20" s="16" t="str">
        <f>IF(B20="","",IF(VLOOKUP(B20,'DIAS LETIVOS'!D13:F378,3,0)="","",VLOOKUP(B20,'DIAS LETIVOS'!D13:F378,3,0)))</f>
        <v/>
      </c>
      <c r="E20" s="51"/>
      <c r="F20" s="51"/>
      <c r="G20" s="51"/>
      <c r="H20" s="51"/>
      <c r="I20" s="39">
        <f t="shared" si="0"/>
        <v>0</v>
      </c>
      <c r="J20" s="26" t="str">
        <f t="shared" si="1"/>
        <v/>
      </c>
    </row>
    <row r="21" spans="1:10" x14ac:dyDescent="0.2">
      <c r="A21" s="14" t="str">
        <f>IF(B21&lt;CONFIGURAÇÕES!$D$19,TEXT(B21,"DDDD")," ")</f>
        <v xml:space="preserve"> </v>
      </c>
      <c r="B21" s="15" t="str">
        <f>IF(B20="","",IF((B20+1)&lt;CONFIGURAÇÕES!$D$19,'AULAS REMOTAS'!B20+1,""))</f>
        <v/>
      </c>
      <c r="C21" s="14" t="str">
        <f>IF(B21="","",VLOOKUP(B21,'DIAS LETIVOS'!D14:E379,2,0))</f>
        <v/>
      </c>
      <c r="D21" s="16" t="str">
        <f>IF(B21="","",IF(VLOOKUP(B21,'DIAS LETIVOS'!D14:F379,3,0)="","",VLOOKUP(B21,'DIAS LETIVOS'!D14:F379,3,0)))</f>
        <v/>
      </c>
      <c r="E21" s="51"/>
      <c r="F21" s="51"/>
      <c r="G21" s="51"/>
      <c r="H21" s="51"/>
      <c r="I21" s="39">
        <f t="shared" si="0"/>
        <v>0</v>
      </c>
      <c r="J21" s="26" t="str">
        <f t="shared" si="1"/>
        <v/>
      </c>
    </row>
    <row r="22" spans="1:10" x14ac:dyDescent="0.2">
      <c r="A22" s="14" t="str">
        <f>IF(B22&lt;CONFIGURAÇÕES!$D$19,TEXT(B22,"DDDD")," ")</f>
        <v xml:space="preserve"> </v>
      </c>
      <c r="B22" s="15" t="str">
        <f>IF(B21="","",IF((B21+1)&lt;CONFIGURAÇÕES!$D$19,'AULAS REMOTAS'!B21+1,""))</f>
        <v/>
      </c>
      <c r="C22" s="14" t="str">
        <f>IF(B22="","",VLOOKUP(B22,'DIAS LETIVOS'!D15:E380,2,0))</f>
        <v/>
      </c>
      <c r="D22" s="16" t="str">
        <f>IF(B22="","",IF(VLOOKUP(B22,'DIAS LETIVOS'!D15:F380,3,0)="","",VLOOKUP(B22,'DIAS LETIVOS'!D15:F380,3,0)))</f>
        <v/>
      </c>
      <c r="E22" s="51"/>
      <c r="F22" s="51"/>
      <c r="G22" s="51"/>
      <c r="H22" s="51"/>
      <c r="I22" s="39">
        <f t="shared" si="0"/>
        <v>0</v>
      </c>
      <c r="J22" s="26" t="str">
        <f t="shared" si="1"/>
        <v/>
      </c>
    </row>
    <row r="23" spans="1:10" x14ac:dyDescent="0.2">
      <c r="A23" s="14" t="str">
        <f>IF(B23&lt;CONFIGURAÇÕES!$D$19,TEXT(B23,"DDDD")," ")</f>
        <v xml:space="preserve"> </v>
      </c>
      <c r="B23" s="15" t="str">
        <f>IF(B22="","",IF((B22+1)&lt;CONFIGURAÇÕES!$D$19,'AULAS REMOTAS'!B22+1,""))</f>
        <v/>
      </c>
      <c r="C23" s="14" t="str">
        <f>IF(B23="","",VLOOKUP(B23,'DIAS LETIVOS'!D16:E381,2,0))</f>
        <v/>
      </c>
      <c r="D23" s="16" t="str">
        <f>IF(B23="","",IF(VLOOKUP(B23,'DIAS LETIVOS'!D16:F381,3,0)="","",VLOOKUP(B23,'DIAS LETIVOS'!D16:F381,3,0)))</f>
        <v/>
      </c>
      <c r="E23" s="51"/>
      <c r="F23" s="51"/>
      <c r="G23" s="51"/>
      <c r="H23" s="51"/>
      <c r="I23" s="39">
        <f t="shared" si="0"/>
        <v>0</v>
      </c>
      <c r="J23" s="26" t="str">
        <f t="shared" si="1"/>
        <v/>
      </c>
    </row>
    <row r="24" spans="1:10" x14ac:dyDescent="0.2">
      <c r="A24" s="14" t="str">
        <f>IF(B24&lt;CONFIGURAÇÕES!$D$19,TEXT(B24,"DDDD")," ")</f>
        <v xml:space="preserve"> </v>
      </c>
      <c r="B24" s="15" t="str">
        <f>IF(B23="","",IF((B23+1)&lt;CONFIGURAÇÕES!$D$19,'AULAS REMOTAS'!B23+1,""))</f>
        <v/>
      </c>
      <c r="C24" s="14" t="str">
        <f>IF(B24="","",VLOOKUP(B24,'DIAS LETIVOS'!D17:E382,2,0))</f>
        <v/>
      </c>
      <c r="D24" s="16" t="str">
        <f>IF(B24="","",IF(VLOOKUP(B24,'DIAS LETIVOS'!D17:F382,3,0)="","",VLOOKUP(B24,'DIAS LETIVOS'!D17:F382,3,0)))</f>
        <v/>
      </c>
      <c r="E24" s="51"/>
      <c r="F24" s="51"/>
      <c r="G24" s="51"/>
      <c r="H24" s="51"/>
      <c r="I24" s="39">
        <f t="shared" si="0"/>
        <v>0</v>
      </c>
      <c r="J24" s="26" t="str">
        <f t="shared" si="1"/>
        <v/>
      </c>
    </row>
    <row r="25" spans="1:10" x14ac:dyDescent="0.2">
      <c r="A25" s="14" t="str">
        <f>IF(B25&lt;CONFIGURAÇÕES!$D$19,TEXT(B25,"DDDD")," ")</f>
        <v xml:space="preserve"> </v>
      </c>
      <c r="B25" s="15" t="str">
        <f>IF(B24="","",IF((B24+1)&lt;CONFIGURAÇÕES!$D$19,'AULAS REMOTAS'!B24+1,""))</f>
        <v/>
      </c>
      <c r="C25" s="14" t="str">
        <f>IF(B25="","",VLOOKUP(B25,'DIAS LETIVOS'!D18:E383,2,0))</f>
        <v/>
      </c>
      <c r="D25" s="16" t="str">
        <f>IF(B25="","",IF(VLOOKUP(B25,'DIAS LETIVOS'!D18:F383,3,0)="","",VLOOKUP(B25,'DIAS LETIVOS'!D18:F383,3,0)))</f>
        <v/>
      </c>
      <c r="E25" s="51"/>
      <c r="F25" s="51"/>
      <c r="G25" s="51"/>
      <c r="H25" s="51"/>
      <c r="I25" s="39">
        <f t="shared" si="0"/>
        <v>0</v>
      </c>
      <c r="J25" s="26" t="str">
        <f t="shared" si="1"/>
        <v/>
      </c>
    </row>
    <row r="26" spans="1:10" x14ac:dyDescent="0.2">
      <c r="A26" s="14" t="str">
        <f>IF(B26&lt;CONFIGURAÇÕES!$D$19,TEXT(B26,"DDDD")," ")</f>
        <v xml:space="preserve"> </v>
      </c>
      <c r="B26" s="15" t="str">
        <f>IF(B25="","",IF((B25+1)&lt;CONFIGURAÇÕES!$D$19,'AULAS REMOTAS'!B25+1,""))</f>
        <v/>
      </c>
      <c r="C26" s="14" t="str">
        <f>IF(B26="","",VLOOKUP(B26,'DIAS LETIVOS'!D19:E384,2,0))</f>
        <v/>
      </c>
      <c r="D26" s="16" t="str">
        <f>IF(B26="","",IF(VLOOKUP(B26,'DIAS LETIVOS'!D19:F384,3,0)="","",VLOOKUP(B26,'DIAS LETIVOS'!D19:F384,3,0)))</f>
        <v/>
      </c>
      <c r="E26" s="51"/>
      <c r="F26" s="51"/>
      <c r="G26" s="51"/>
      <c r="H26" s="51"/>
      <c r="I26" s="39">
        <f t="shared" si="0"/>
        <v>0</v>
      </c>
      <c r="J26" s="26" t="str">
        <f t="shared" si="1"/>
        <v/>
      </c>
    </row>
    <row r="27" spans="1:10" x14ac:dyDescent="0.2">
      <c r="A27" s="14" t="str">
        <f>IF(B27&lt;CONFIGURAÇÕES!$D$19,TEXT(B27,"DDDD")," ")</f>
        <v xml:space="preserve"> </v>
      </c>
      <c r="B27" s="15" t="str">
        <f>IF(B26="","",IF((B26+1)&lt;CONFIGURAÇÕES!$D$19,'AULAS REMOTAS'!B26+1,""))</f>
        <v/>
      </c>
      <c r="C27" s="14" t="str">
        <f>IF(B27="","",VLOOKUP(B27,'DIAS LETIVOS'!D20:E385,2,0))</f>
        <v/>
      </c>
      <c r="D27" s="16" t="str">
        <f>IF(B27="","",IF(VLOOKUP(B27,'DIAS LETIVOS'!D20:F385,3,0)="","",VLOOKUP(B27,'DIAS LETIVOS'!D20:F385,3,0)))</f>
        <v/>
      </c>
      <c r="E27" s="51"/>
      <c r="F27" s="51"/>
      <c r="G27" s="51"/>
      <c r="H27" s="51"/>
      <c r="I27" s="39">
        <f t="shared" si="0"/>
        <v>0</v>
      </c>
      <c r="J27" s="26" t="str">
        <f t="shared" si="1"/>
        <v/>
      </c>
    </row>
    <row r="28" spans="1:10" x14ac:dyDescent="0.2">
      <c r="A28" s="14" t="str">
        <f>IF(B28&lt;CONFIGURAÇÕES!$D$19,TEXT(B28,"DDDD")," ")</f>
        <v xml:space="preserve"> </v>
      </c>
      <c r="B28" s="15" t="str">
        <f>IF(B27="","",IF((B27+1)&lt;CONFIGURAÇÕES!$D$19,'AULAS REMOTAS'!B27+1,""))</f>
        <v/>
      </c>
      <c r="C28" s="14" t="str">
        <f>IF(B28="","",VLOOKUP(B28,'DIAS LETIVOS'!D21:E386,2,0))</f>
        <v/>
      </c>
      <c r="D28" s="16" t="str">
        <f>IF(B28="","",IF(VLOOKUP(B28,'DIAS LETIVOS'!D21:F386,3,0)="","",VLOOKUP(B28,'DIAS LETIVOS'!D21:F386,3,0)))</f>
        <v/>
      </c>
      <c r="E28" s="51"/>
      <c r="F28" s="51"/>
      <c r="G28" s="51"/>
      <c r="H28" s="51"/>
      <c r="I28" s="39">
        <f t="shared" si="0"/>
        <v>0</v>
      </c>
      <c r="J28" s="26" t="str">
        <f t="shared" si="1"/>
        <v/>
      </c>
    </row>
    <row r="29" spans="1:10" x14ac:dyDescent="0.2">
      <c r="A29" s="14" t="str">
        <f>IF(B29&lt;CONFIGURAÇÕES!$D$19,TEXT(B29,"DDDD")," ")</f>
        <v xml:space="preserve"> </v>
      </c>
      <c r="B29" s="15" t="str">
        <f>IF(B28="","",IF((B28+1)&lt;CONFIGURAÇÕES!$D$19,'AULAS REMOTAS'!B28+1,""))</f>
        <v/>
      </c>
      <c r="C29" s="14" t="str">
        <f>IF(B29="","",VLOOKUP(B29,'DIAS LETIVOS'!D22:E387,2,0))</f>
        <v/>
      </c>
      <c r="D29" s="16" t="str">
        <f>IF(B29="","",IF(VLOOKUP(B29,'DIAS LETIVOS'!D22:F387,3,0)="","",VLOOKUP(B29,'DIAS LETIVOS'!D22:F387,3,0)))</f>
        <v/>
      </c>
      <c r="E29" s="51"/>
      <c r="F29" s="51"/>
      <c r="G29" s="51"/>
      <c r="H29" s="51"/>
      <c r="I29" s="39">
        <f t="shared" ref="I29:I75" si="2">E29+F29+G29</f>
        <v>0</v>
      </c>
      <c r="J29" s="26" t="str">
        <f t="shared" si="1"/>
        <v/>
      </c>
    </row>
    <row r="30" spans="1:10" x14ac:dyDescent="0.2">
      <c r="A30" s="14" t="str">
        <f>IF(B30&lt;CONFIGURAÇÕES!$D$19,TEXT(B30,"DDDD")," ")</f>
        <v xml:space="preserve"> </v>
      </c>
      <c r="B30" s="15" t="str">
        <f>IF(B29="","",IF((B29+1)&lt;CONFIGURAÇÕES!$D$19,'AULAS REMOTAS'!B29+1,""))</f>
        <v/>
      </c>
      <c r="C30" s="14" t="str">
        <f>IF(B30="","",VLOOKUP(B30,'DIAS LETIVOS'!D23:E388,2,0))</f>
        <v/>
      </c>
      <c r="D30" s="16" t="str">
        <f>IF(B30="","",IF(VLOOKUP(B30,'DIAS LETIVOS'!D23:F388,3,0)="","",VLOOKUP(B30,'DIAS LETIVOS'!D23:F388,3,0)))</f>
        <v/>
      </c>
      <c r="E30" s="51"/>
      <c r="F30" s="51"/>
      <c r="G30" s="51"/>
      <c r="H30" s="51"/>
      <c r="I30" s="39">
        <f t="shared" si="2"/>
        <v>0</v>
      </c>
      <c r="J30" s="26" t="str">
        <f t="shared" si="1"/>
        <v/>
      </c>
    </row>
    <row r="31" spans="1:10" x14ac:dyDescent="0.2">
      <c r="A31" s="14" t="str">
        <f>IF(B31&lt;CONFIGURAÇÕES!$D$19,TEXT(B31,"DDDD")," ")</f>
        <v xml:space="preserve"> </v>
      </c>
      <c r="B31" s="15" t="str">
        <f>IF(B30="","",IF((B30+1)&lt;CONFIGURAÇÕES!$D$19,'AULAS REMOTAS'!B30+1,""))</f>
        <v/>
      </c>
      <c r="C31" s="14" t="str">
        <f>IF(B31="","",VLOOKUP(B31,'DIAS LETIVOS'!D24:E389,2,0))</f>
        <v/>
      </c>
      <c r="D31" s="16" t="str">
        <f>IF(B31="","",IF(VLOOKUP(B31,'DIAS LETIVOS'!D24:F389,3,0)="","",VLOOKUP(B31,'DIAS LETIVOS'!D24:F389,3,0)))</f>
        <v/>
      </c>
      <c r="E31" s="51"/>
      <c r="F31" s="51"/>
      <c r="G31" s="51"/>
      <c r="H31" s="51"/>
      <c r="I31" s="39">
        <f t="shared" si="2"/>
        <v>0</v>
      </c>
      <c r="J31" s="26" t="str">
        <f t="shared" si="1"/>
        <v/>
      </c>
    </row>
    <row r="32" spans="1:10" x14ac:dyDescent="0.2">
      <c r="A32" s="14" t="str">
        <f>IF(B32&lt;CONFIGURAÇÕES!$D$19,TEXT(B32,"DDDD")," ")</f>
        <v xml:space="preserve"> </v>
      </c>
      <c r="B32" s="15" t="str">
        <f>IF(B31="","",IF((B31+1)&lt;CONFIGURAÇÕES!$D$19,'AULAS REMOTAS'!B31+1,""))</f>
        <v/>
      </c>
      <c r="C32" s="14" t="str">
        <f>IF(B32="","",VLOOKUP(B32,'DIAS LETIVOS'!D25:E390,2,0))</f>
        <v/>
      </c>
      <c r="D32" s="16" t="str">
        <f>IF(B32="","",IF(VLOOKUP(B32,'DIAS LETIVOS'!D25:F390,3,0)="","",VLOOKUP(B32,'DIAS LETIVOS'!D25:F390,3,0)))</f>
        <v/>
      </c>
      <c r="E32" s="51"/>
      <c r="F32" s="51"/>
      <c r="G32" s="51"/>
      <c r="H32" s="51"/>
      <c r="I32" s="39">
        <f t="shared" si="2"/>
        <v>0</v>
      </c>
      <c r="J32" s="26" t="str">
        <f t="shared" si="1"/>
        <v/>
      </c>
    </row>
    <row r="33" spans="1:10" x14ac:dyDescent="0.2">
      <c r="A33" s="14" t="str">
        <f>IF(B33&lt;CONFIGURAÇÕES!$D$19,TEXT(B33,"DDDD")," ")</f>
        <v xml:space="preserve"> </v>
      </c>
      <c r="B33" s="15" t="str">
        <f>IF(B32="","",IF((B32+1)&lt;CONFIGURAÇÕES!$D$19,'AULAS REMOTAS'!B32+1,""))</f>
        <v/>
      </c>
      <c r="C33" s="14" t="str">
        <f>IF(B33="","",VLOOKUP(B33,'DIAS LETIVOS'!D26:E391,2,0))</f>
        <v/>
      </c>
      <c r="D33" s="16" t="str">
        <f>IF(B33="","",IF(VLOOKUP(B33,'DIAS LETIVOS'!D26:F391,3,0)="","",VLOOKUP(B33,'DIAS LETIVOS'!D26:F391,3,0)))</f>
        <v/>
      </c>
      <c r="E33" s="51"/>
      <c r="F33" s="51"/>
      <c r="G33" s="51"/>
      <c r="H33" s="51"/>
      <c r="I33" s="39">
        <f t="shared" si="2"/>
        <v>0</v>
      </c>
      <c r="J33" s="26" t="str">
        <f t="shared" si="1"/>
        <v/>
      </c>
    </row>
    <row r="34" spans="1:10" x14ac:dyDescent="0.2">
      <c r="A34" s="14" t="str">
        <f>IF(B34&lt;CONFIGURAÇÕES!$D$19,TEXT(B34,"DDDD")," ")</f>
        <v xml:space="preserve"> </v>
      </c>
      <c r="B34" s="15" t="str">
        <f>IF(B33="","",IF((B33+1)&lt;CONFIGURAÇÕES!$D$19,'AULAS REMOTAS'!B33+1,""))</f>
        <v/>
      </c>
      <c r="C34" s="14" t="str">
        <f>IF(B34="","",VLOOKUP(B34,'DIAS LETIVOS'!D27:E392,2,0))</f>
        <v/>
      </c>
      <c r="D34" s="16" t="str">
        <f>IF(B34="","",IF(VLOOKUP(B34,'DIAS LETIVOS'!D27:F392,3,0)="","",VLOOKUP(B34,'DIAS LETIVOS'!D27:F392,3,0)))</f>
        <v/>
      </c>
      <c r="E34" s="51"/>
      <c r="F34" s="51"/>
      <c r="G34" s="51"/>
      <c r="H34" s="51"/>
      <c r="I34" s="39">
        <f t="shared" si="2"/>
        <v>0</v>
      </c>
      <c r="J34" s="26" t="str">
        <f t="shared" si="1"/>
        <v/>
      </c>
    </row>
    <row r="35" spans="1:10" x14ac:dyDescent="0.2">
      <c r="A35" s="14" t="str">
        <f>IF(B35&lt;CONFIGURAÇÕES!$D$19,TEXT(B35,"DDDD")," ")</f>
        <v xml:space="preserve"> </v>
      </c>
      <c r="B35" s="15" t="str">
        <f>IF(B34="","",IF((B34+1)&lt;CONFIGURAÇÕES!$D$19,'AULAS REMOTAS'!B34+1,""))</f>
        <v/>
      </c>
      <c r="C35" s="14" t="str">
        <f>IF(B35="","",VLOOKUP(B35,'DIAS LETIVOS'!D28:E393,2,0))</f>
        <v/>
      </c>
      <c r="D35" s="16" t="str">
        <f>IF(B35="","",IF(VLOOKUP(B35,'DIAS LETIVOS'!D28:F393,3,0)="","",VLOOKUP(B35,'DIAS LETIVOS'!D28:F393,3,0)))</f>
        <v/>
      </c>
      <c r="E35" s="51"/>
      <c r="F35" s="51"/>
      <c r="G35" s="51"/>
      <c r="H35" s="51"/>
      <c r="I35" s="39">
        <f t="shared" si="2"/>
        <v>0</v>
      </c>
      <c r="J35" s="26" t="str">
        <f t="shared" si="1"/>
        <v/>
      </c>
    </row>
    <row r="36" spans="1:10" x14ac:dyDescent="0.2">
      <c r="A36" s="14" t="str">
        <f>IF(B36&lt;CONFIGURAÇÕES!$D$19,TEXT(B36,"DDDD")," ")</f>
        <v xml:space="preserve"> </v>
      </c>
      <c r="B36" s="15" t="str">
        <f>IF(B35="","",IF((B35+1)&lt;CONFIGURAÇÕES!$D$19,'AULAS REMOTAS'!B35+1,""))</f>
        <v/>
      </c>
      <c r="C36" s="14" t="str">
        <f>IF(B36="","",VLOOKUP(B36,'DIAS LETIVOS'!D29:E394,2,0))</f>
        <v/>
      </c>
      <c r="D36" s="16" t="str">
        <f>IF(B36="","",IF(VLOOKUP(B36,'DIAS LETIVOS'!D29:F394,3,0)="","",VLOOKUP(B36,'DIAS LETIVOS'!D29:F394,3,0)))</f>
        <v/>
      </c>
      <c r="E36" s="51"/>
      <c r="F36" s="51"/>
      <c r="G36" s="51"/>
      <c r="H36" s="51"/>
      <c r="I36" s="39">
        <f t="shared" si="2"/>
        <v>0</v>
      </c>
      <c r="J36" s="26" t="str">
        <f t="shared" si="1"/>
        <v/>
      </c>
    </row>
    <row r="37" spans="1:10" x14ac:dyDescent="0.2">
      <c r="A37" s="14" t="str">
        <f>IF(B37&lt;CONFIGURAÇÕES!$D$19,TEXT(B37,"DDDD")," ")</f>
        <v xml:space="preserve"> </v>
      </c>
      <c r="B37" s="15" t="str">
        <f>IF(B36="","",IF((B36+1)&lt;CONFIGURAÇÕES!$D$19,'AULAS REMOTAS'!B36+1,""))</f>
        <v/>
      </c>
      <c r="C37" s="14" t="str">
        <f>IF(B37="","",VLOOKUP(B37,'DIAS LETIVOS'!D30:E395,2,0))</f>
        <v/>
      </c>
      <c r="D37" s="16" t="str">
        <f>IF(B37="","",IF(VLOOKUP(B37,'DIAS LETIVOS'!D30:F395,3,0)="","",VLOOKUP(B37,'DIAS LETIVOS'!D30:F395,3,0)))</f>
        <v/>
      </c>
      <c r="E37" s="51"/>
      <c r="F37" s="51"/>
      <c r="G37" s="51"/>
      <c r="H37" s="51"/>
      <c r="I37" s="39">
        <f t="shared" si="2"/>
        <v>0</v>
      </c>
      <c r="J37" s="26" t="str">
        <f t="shared" si="1"/>
        <v/>
      </c>
    </row>
    <row r="38" spans="1:10" x14ac:dyDescent="0.2">
      <c r="A38" s="14" t="str">
        <f>IF(B38&lt;CONFIGURAÇÕES!$D$19,TEXT(B38,"DDDD")," ")</f>
        <v xml:space="preserve"> </v>
      </c>
      <c r="B38" s="15" t="str">
        <f>IF(B37="","",IF((B37+1)&lt;CONFIGURAÇÕES!$D$19,'AULAS REMOTAS'!B37+1,""))</f>
        <v/>
      </c>
      <c r="C38" s="14" t="str">
        <f>IF(B38="","",VLOOKUP(B38,'DIAS LETIVOS'!D31:E396,2,0))</f>
        <v/>
      </c>
      <c r="D38" s="16" t="str">
        <f>IF(B38="","",IF(VLOOKUP(B38,'DIAS LETIVOS'!D31:F396,3,0)="","",VLOOKUP(B38,'DIAS LETIVOS'!D31:F396,3,0)))</f>
        <v/>
      </c>
      <c r="E38" s="51"/>
      <c r="F38" s="51"/>
      <c r="G38" s="51"/>
      <c r="H38" s="51"/>
      <c r="I38" s="39">
        <f t="shared" si="2"/>
        <v>0</v>
      </c>
      <c r="J38" s="26" t="str">
        <f t="shared" si="1"/>
        <v/>
      </c>
    </row>
    <row r="39" spans="1:10" x14ac:dyDescent="0.2">
      <c r="A39" s="14" t="str">
        <f>IF(B39&lt;CONFIGURAÇÕES!$D$19,TEXT(B39,"DDDD")," ")</f>
        <v xml:space="preserve"> </v>
      </c>
      <c r="B39" s="15" t="str">
        <f>IF(B38="","",IF((B38+1)&lt;CONFIGURAÇÕES!$D$19,'AULAS REMOTAS'!B38+1,""))</f>
        <v/>
      </c>
      <c r="C39" s="14" t="str">
        <f>IF(B39="","",VLOOKUP(B39,'DIAS LETIVOS'!D32:E397,2,0))</f>
        <v/>
      </c>
      <c r="D39" s="16" t="str">
        <f>IF(B39="","",IF(VLOOKUP(B39,'DIAS LETIVOS'!D32:F397,3,0)="","",VLOOKUP(B39,'DIAS LETIVOS'!D32:F397,3,0)))</f>
        <v/>
      </c>
      <c r="E39" s="51"/>
      <c r="F39" s="51"/>
      <c r="G39" s="51"/>
      <c r="H39" s="51"/>
      <c r="I39" s="39">
        <f t="shared" si="2"/>
        <v>0</v>
      </c>
      <c r="J39" s="26" t="str">
        <f t="shared" si="1"/>
        <v/>
      </c>
    </row>
    <row r="40" spans="1:10" x14ac:dyDescent="0.2">
      <c r="A40" s="14" t="str">
        <f>IF(B40&lt;CONFIGURAÇÕES!$D$19,TEXT(B40,"DDDD")," ")</f>
        <v xml:space="preserve"> </v>
      </c>
      <c r="B40" s="15" t="str">
        <f>IF(B39="","",IF((B39+1)&lt;CONFIGURAÇÕES!$D$19,'AULAS REMOTAS'!B39+1,""))</f>
        <v/>
      </c>
      <c r="C40" s="14" t="str">
        <f>IF(B40="","",VLOOKUP(B40,'DIAS LETIVOS'!D33:E398,2,0))</f>
        <v/>
      </c>
      <c r="D40" s="16" t="str">
        <f>IF(B40="","",IF(VLOOKUP(B40,'DIAS LETIVOS'!D33:F398,3,0)="","",VLOOKUP(B40,'DIAS LETIVOS'!D33:F398,3,0)))</f>
        <v/>
      </c>
      <c r="E40" s="51"/>
      <c r="F40" s="51"/>
      <c r="G40" s="51"/>
      <c r="H40" s="51"/>
      <c r="I40" s="39">
        <f t="shared" si="2"/>
        <v>0</v>
      </c>
      <c r="J40" s="26" t="str">
        <f t="shared" si="1"/>
        <v/>
      </c>
    </row>
    <row r="41" spans="1:10" x14ac:dyDescent="0.2">
      <c r="A41" s="14" t="str">
        <f>IF(B41&lt;CONFIGURAÇÕES!$D$19,TEXT(B41,"DDDD")," ")</f>
        <v xml:space="preserve"> </v>
      </c>
      <c r="B41" s="15" t="str">
        <f>IF(B40="","",IF((B40+1)&lt;CONFIGURAÇÕES!$D$19,'AULAS REMOTAS'!B40+1,""))</f>
        <v/>
      </c>
      <c r="C41" s="14" t="str">
        <f>IF(B41="","",VLOOKUP(B41,'DIAS LETIVOS'!D34:E399,2,0))</f>
        <v/>
      </c>
      <c r="D41" s="16" t="str">
        <f>IF(B41="","",IF(VLOOKUP(B41,'DIAS LETIVOS'!D34:F399,3,0)="","",VLOOKUP(B41,'DIAS LETIVOS'!D34:F399,3,0)))</f>
        <v/>
      </c>
      <c r="E41" s="51"/>
      <c r="F41" s="51"/>
      <c r="G41" s="51"/>
      <c r="H41" s="51"/>
      <c r="I41" s="39">
        <f t="shared" si="2"/>
        <v>0</v>
      </c>
      <c r="J41" s="26" t="str">
        <f t="shared" si="1"/>
        <v/>
      </c>
    </row>
    <row r="42" spans="1:10" x14ac:dyDescent="0.2">
      <c r="A42" s="14" t="str">
        <f>IF(B42&lt;CONFIGURAÇÕES!$D$19,TEXT(B42,"DDDD")," ")</f>
        <v xml:space="preserve"> </v>
      </c>
      <c r="B42" s="15" t="str">
        <f>IF(B41="","",IF((B41+1)&lt;CONFIGURAÇÕES!$D$19,'AULAS REMOTAS'!B41+1,""))</f>
        <v/>
      </c>
      <c r="C42" s="14" t="str">
        <f>IF(B42="","",VLOOKUP(B42,'DIAS LETIVOS'!D35:E400,2,0))</f>
        <v/>
      </c>
      <c r="D42" s="16" t="str">
        <f>IF(B42="","",IF(VLOOKUP(B42,'DIAS LETIVOS'!D35:F400,3,0)="","",VLOOKUP(B42,'DIAS LETIVOS'!D35:F400,3,0)))</f>
        <v/>
      </c>
      <c r="E42" s="51"/>
      <c r="F42" s="51"/>
      <c r="G42" s="51"/>
      <c r="H42" s="51"/>
      <c r="I42" s="39">
        <f t="shared" si="2"/>
        <v>0</v>
      </c>
      <c r="J42" s="26" t="str">
        <f t="shared" si="1"/>
        <v/>
      </c>
    </row>
    <row r="43" spans="1:10" x14ac:dyDescent="0.2">
      <c r="A43" s="14" t="str">
        <f>IF(B43&lt;CONFIGURAÇÕES!$D$19,TEXT(B43,"DDDD")," ")</f>
        <v xml:space="preserve"> </v>
      </c>
      <c r="B43" s="15" t="str">
        <f>IF(B42="","",IF((B42+1)&lt;CONFIGURAÇÕES!$D$19,'AULAS REMOTAS'!B42+1,""))</f>
        <v/>
      </c>
      <c r="C43" s="14" t="str">
        <f>IF(B43="","",VLOOKUP(B43,'DIAS LETIVOS'!D36:E401,2,0))</f>
        <v/>
      </c>
      <c r="D43" s="16" t="str">
        <f>IF(B43="","",IF(VLOOKUP(B43,'DIAS LETIVOS'!D36:F401,3,0)="","",VLOOKUP(B43,'DIAS LETIVOS'!D36:F401,3,0)))</f>
        <v/>
      </c>
      <c r="E43" s="51"/>
      <c r="F43" s="51"/>
      <c r="G43" s="51"/>
      <c r="H43" s="51"/>
      <c r="I43" s="39">
        <f t="shared" si="2"/>
        <v>0</v>
      </c>
      <c r="J43" s="26" t="str">
        <f t="shared" si="1"/>
        <v/>
      </c>
    </row>
    <row r="44" spans="1:10" x14ac:dyDescent="0.2">
      <c r="A44" s="14" t="str">
        <f>IF(B44&lt;CONFIGURAÇÕES!$D$19,TEXT(B44,"DDDD")," ")</f>
        <v xml:space="preserve"> </v>
      </c>
      <c r="B44" s="15" t="str">
        <f>IF(B43="","",IF((B43+1)&lt;CONFIGURAÇÕES!$D$19,'AULAS REMOTAS'!B43+1,""))</f>
        <v/>
      </c>
      <c r="C44" s="14" t="str">
        <f>IF(B44="","",VLOOKUP(B44,'DIAS LETIVOS'!D37:E402,2,0))</f>
        <v/>
      </c>
      <c r="D44" s="16" t="str">
        <f>IF(B44="","",IF(VLOOKUP(B44,'DIAS LETIVOS'!D37:F402,3,0)="","",VLOOKUP(B44,'DIAS LETIVOS'!D37:F402,3,0)))</f>
        <v/>
      </c>
      <c r="E44" s="51"/>
      <c r="F44" s="51"/>
      <c r="G44" s="51"/>
      <c r="H44" s="51"/>
      <c r="I44" s="39">
        <f t="shared" si="2"/>
        <v>0</v>
      </c>
      <c r="J44" s="26" t="str">
        <f t="shared" si="1"/>
        <v/>
      </c>
    </row>
    <row r="45" spans="1:10" x14ac:dyDescent="0.2">
      <c r="A45" s="14" t="str">
        <f>IF(B45&lt;CONFIGURAÇÕES!$D$19,TEXT(B45,"DDDD")," ")</f>
        <v xml:space="preserve"> </v>
      </c>
      <c r="B45" s="15" t="str">
        <f>IF(B44="","",IF((B44+1)&lt;CONFIGURAÇÕES!$D$19,'AULAS REMOTAS'!B44+1,""))</f>
        <v/>
      </c>
      <c r="C45" s="14" t="str">
        <f>IF(B45="","",VLOOKUP(B45,'DIAS LETIVOS'!D38:E403,2,0))</f>
        <v/>
      </c>
      <c r="D45" s="16" t="str">
        <f>IF(B45="","",IF(VLOOKUP(B45,'DIAS LETIVOS'!D38:F403,3,0)="","",VLOOKUP(B45,'DIAS LETIVOS'!D38:F403,3,0)))</f>
        <v/>
      </c>
      <c r="E45" s="51"/>
      <c r="F45" s="51"/>
      <c r="G45" s="51"/>
      <c r="H45" s="51"/>
      <c r="I45" s="39">
        <f t="shared" si="2"/>
        <v>0</v>
      </c>
      <c r="J45" s="26" t="str">
        <f t="shared" si="1"/>
        <v/>
      </c>
    </row>
    <row r="46" spans="1:10" x14ac:dyDescent="0.2">
      <c r="A46" s="14" t="str">
        <f>IF(B46&lt;CONFIGURAÇÕES!$D$19,TEXT(B46,"DDDD")," ")</f>
        <v xml:space="preserve"> </v>
      </c>
      <c r="B46" s="15" t="str">
        <f>IF(B45="","",IF((B45+1)&lt;CONFIGURAÇÕES!$D$19,'AULAS REMOTAS'!B45+1,""))</f>
        <v/>
      </c>
      <c r="C46" s="14" t="str">
        <f>IF(B46="","",VLOOKUP(B46,'DIAS LETIVOS'!D39:E404,2,0))</f>
        <v/>
      </c>
      <c r="D46" s="16" t="str">
        <f>IF(B46="","",IF(VLOOKUP(B46,'DIAS LETIVOS'!D39:F404,3,0)="","",VLOOKUP(B46,'DIAS LETIVOS'!D39:F404,3,0)))</f>
        <v/>
      </c>
      <c r="E46" s="51"/>
      <c r="F46" s="51"/>
      <c r="G46" s="51"/>
      <c r="H46" s="51"/>
      <c r="I46" s="39">
        <f t="shared" si="2"/>
        <v>0</v>
      </c>
      <c r="J46" s="26" t="str">
        <f t="shared" si="1"/>
        <v/>
      </c>
    </row>
    <row r="47" spans="1:10" x14ac:dyDescent="0.2">
      <c r="A47" s="14" t="str">
        <f>IF(B47&lt;CONFIGURAÇÕES!$D$19,TEXT(B47,"DDDD")," ")</f>
        <v xml:space="preserve"> </v>
      </c>
      <c r="B47" s="15" t="str">
        <f>IF(B46="","",IF((B46+1)&lt;CONFIGURAÇÕES!$D$19,'AULAS REMOTAS'!B46+1,""))</f>
        <v/>
      </c>
      <c r="C47" s="14" t="str">
        <f>IF(B47="","",VLOOKUP(B47,'DIAS LETIVOS'!D40:E405,2,0))</f>
        <v/>
      </c>
      <c r="D47" s="16" t="str">
        <f>IF(B47="","",IF(VLOOKUP(B47,'DIAS LETIVOS'!D40:F405,3,0)="","",VLOOKUP(B47,'DIAS LETIVOS'!D40:F405,3,0)))</f>
        <v/>
      </c>
      <c r="E47" s="51"/>
      <c r="F47" s="51"/>
      <c r="G47" s="51"/>
      <c r="H47" s="51"/>
      <c r="I47" s="39">
        <f t="shared" si="2"/>
        <v>0</v>
      </c>
      <c r="J47" s="26" t="str">
        <f t="shared" si="1"/>
        <v/>
      </c>
    </row>
    <row r="48" spans="1:10" x14ac:dyDescent="0.2">
      <c r="A48" s="14" t="str">
        <f>IF(B48&lt;CONFIGURAÇÕES!$D$19,TEXT(B48,"DDDD")," ")</f>
        <v xml:space="preserve"> </v>
      </c>
      <c r="B48" s="15" t="str">
        <f>IF(B47="","",IF((B47+1)&lt;CONFIGURAÇÕES!$D$19,'AULAS REMOTAS'!B47+1,""))</f>
        <v/>
      </c>
      <c r="C48" s="14" t="str">
        <f>IF(B48="","",VLOOKUP(B48,'DIAS LETIVOS'!D41:E406,2,0))</f>
        <v/>
      </c>
      <c r="D48" s="16" t="str">
        <f>IF(B48="","",IF(VLOOKUP(B48,'DIAS LETIVOS'!D41:F406,3,0)="","",VLOOKUP(B48,'DIAS LETIVOS'!D41:F406,3,0)))</f>
        <v/>
      </c>
      <c r="E48" s="51"/>
      <c r="F48" s="51"/>
      <c r="G48" s="51"/>
      <c r="H48" s="51"/>
      <c r="I48" s="39">
        <f t="shared" si="2"/>
        <v>0</v>
      </c>
      <c r="J48" s="26" t="str">
        <f t="shared" si="1"/>
        <v/>
      </c>
    </row>
    <row r="49" spans="1:10" x14ac:dyDescent="0.2">
      <c r="A49" s="14" t="str">
        <f>IF(B49&lt;CONFIGURAÇÕES!$D$19,TEXT(B49,"DDDD")," ")</f>
        <v xml:space="preserve"> </v>
      </c>
      <c r="B49" s="15" t="str">
        <f>IF(B48="","",IF((B48+1)&lt;CONFIGURAÇÕES!$D$19,'AULAS REMOTAS'!B48+1,""))</f>
        <v/>
      </c>
      <c r="C49" s="14" t="str">
        <f>IF(B49="","",VLOOKUP(B49,'DIAS LETIVOS'!D42:E407,2,0))</f>
        <v/>
      </c>
      <c r="D49" s="16" t="str">
        <f>IF(B49="","",IF(VLOOKUP(B49,'DIAS LETIVOS'!D42:F407,3,0)="","",VLOOKUP(B49,'DIAS LETIVOS'!D42:F407,3,0)))</f>
        <v/>
      </c>
      <c r="E49" s="51"/>
      <c r="F49" s="51"/>
      <c r="G49" s="51"/>
      <c r="H49" s="51"/>
      <c r="I49" s="39">
        <f t="shared" si="2"/>
        <v>0</v>
      </c>
      <c r="J49" s="26" t="str">
        <f t="shared" si="1"/>
        <v/>
      </c>
    </row>
    <row r="50" spans="1:10" x14ac:dyDescent="0.2">
      <c r="A50" s="14" t="str">
        <f>IF(B50&lt;CONFIGURAÇÕES!$D$19,TEXT(B50,"DDDD")," ")</f>
        <v xml:space="preserve"> </v>
      </c>
      <c r="B50" s="15" t="str">
        <f>IF(B49="","",IF((B49+1)&lt;CONFIGURAÇÕES!$D$19,'AULAS REMOTAS'!B49+1,""))</f>
        <v/>
      </c>
      <c r="C50" s="14" t="str">
        <f>IF(B50="","",VLOOKUP(B50,'DIAS LETIVOS'!D43:E408,2,0))</f>
        <v/>
      </c>
      <c r="D50" s="16" t="str">
        <f>IF(B50="","",IF(VLOOKUP(B50,'DIAS LETIVOS'!D43:F408,3,0)="","",VLOOKUP(B50,'DIAS LETIVOS'!D43:F408,3,0)))</f>
        <v/>
      </c>
      <c r="E50" s="51"/>
      <c r="F50" s="51"/>
      <c r="G50" s="51"/>
      <c r="H50" s="51"/>
      <c r="I50" s="39">
        <f t="shared" si="2"/>
        <v>0</v>
      </c>
      <c r="J50" s="26" t="str">
        <f t="shared" si="1"/>
        <v/>
      </c>
    </row>
    <row r="51" spans="1:10" x14ac:dyDescent="0.2">
      <c r="A51" s="14" t="str">
        <f>IF(B51&lt;CONFIGURAÇÕES!$D$19,TEXT(B51,"DDDD")," ")</f>
        <v xml:space="preserve"> </v>
      </c>
      <c r="B51" s="15" t="str">
        <f>IF(B50="","",IF((B50+1)&lt;CONFIGURAÇÕES!$D$19,'AULAS REMOTAS'!B50+1,""))</f>
        <v/>
      </c>
      <c r="C51" s="14" t="str">
        <f>IF(B51="","",VLOOKUP(B51,'DIAS LETIVOS'!D44:E409,2,0))</f>
        <v/>
      </c>
      <c r="D51" s="16" t="str">
        <f>IF(B51="","",IF(VLOOKUP(B51,'DIAS LETIVOS'!D44:F409,3,0)="","",VLOOKUP(B51,'DIAS LETIVOS'!D44:F409,3,0)))</f>
        <v/>
      </c>
      <c r="E51" s="51"/>
      <c r="F51" s="51"/>
      <c r="G51" s="51"/>
      <c r="H51" s="51"/>
      <c r="I51" s="39">
        <f t="shared" si="2"/>
        <v>0</v>
      </c>
      <c r="J51" s="26" t="str">
        <f t="shared" si="1"/>
        <v/>
      </c>
    </row>
    <row r="52" spans="1:10" x14ac:dyDescent="0.2">
      <c r="A52" s="14" t="str">
        <f>IF(B52&lt;CONFIGURAÇÕES!$D$19,TEXT(B52,"DDDD")," ")</f>
        <v xml:space="preserve"> </v>
      </c>
      <c r="B52" s="15" t="str">
        <f>IF(B51="","",IF((B51+1)&lt;CONFIGURAÇÕES!$D$19,'AULAS REMOTAS'!B51+1,""))</f>
        <v/>
      </c>
      <c r="C52" s="14" t="str">
        <f>IF(B52="","",VLOOKUP(B52,'DIAS LETIVOS'!D45:E410,2,0))</f>
        <v/>
      </c>
      <c r="D52" s="16" t="str">
        <f>IF(B52="","",IF(VLOOKUP(B52,'DIAS LETIVOS'!D45:F410,3,0)="","",VLOOKUP(B52,'DIAS LETIVOS'!D45:F410,3,0)))</f>
        <v/>
      </c>
      <c r="E52" s="51"/>
      <c r="F52" s="51"/>
      <c r="G52" s="51"/>
      <c r="H52" s="51"/>
      <c r="I52" s="39">
        <f t="shared" si="2"/>
        <v>0</v>
      </c>
      <c r="J52" s="26" t="str">
        <f t="shared" si="1"/>
        <v/>
      </c>
    </row>
    <row r="53" spans="1:10" x14ac:dyDescent="0.2">
      <c r="A53" s="14" t="str">
        <f>IF(B53&lt;CONFIGURAÇÕES!$D$19,TEXT(B53,"DDDD")," ")</f>
        <v xml:space="preserve"> </v>
      </c>
      <c r="B53" s="15" t="str">
        <f>IF(B52="","",IF((B52+1)&lt;CONFIGURAÇÕES!$D$19,'AULAS REMOTAS'!B52+1,""))</f>
        <v/>
      </c>
      <c r="C53" s="14" t="str">
        <f>IF(B53="","",VLOOKUP(B53,'DIAS LETIVOS'!D46:E411,2,0))</f>
        <v/>
      </c>
      <c r="D53" s="16" t="str">
        <f>IF(B53="","",IF(VLOOKUP(B53,'DIAS LETIVOS'!D46:F411,3,0)="","",VLOOKUP(B53,'DIAS LETIVOS'!D46:F411,3,0)))</f>
        <v/>
      </c>
      <c r="E53" s="51"/>
      <c r="F53" s="51"/>
      <c r="G53" s="51"/>
      <c r="H53" s="51"/>
      <c r="I53" s="39">
        <f t="shared" si="2"/>
        <v>0</v>
      </c>
      <c r="J53" s="26" t="str">
        <f t="shared" si="1"/>
        <v/>
      </c>
    </row>
    <row r="54" spans="1:10" x14ac:dyDescent="0.2">
      <c r="A54" s="14" t="str">
        <f>IF(B54&lt;CONFIGURAÇÕES!$D$19,TEXT(B54,"DDDD")," ")</f>
        <v xml:space="preserve"> </v>
      </c>
      <c r="B54" s="15" t="str">
        <f>IF(B53="","",IF((B53+1)&lt;CONFIGURAÇÕES!$D$19,'AULAS REMOTAS'!B53+1,""))</f>
        <v/>
      </c>
      <c r="C54" s="14" t="str">
        <f>IF(B54="","",VLOOKUP(B54,'DIAS LETIVOS'!D47:E412,2,0))</f>
        <v/>
      </c>
      <c r="D54" s="16" t="str">
        <f>IF(B54="","",IF(VLOOKUP(B54,'DIAS LETIVOS'!D47:F412,3,0)="","",VLOOKUP(B54,'DIAS LETIVOS'!D47:F412,3,0)))</f>
        <v/>
      </c>
      <c r="E54" s="51"/>
      <c r="F54" s="51"/>
      <c r="G54" s="51"/>
      <c r="H54" s="51"/>
      <c r="I54" s="39">
        <f t="shared" si="2"/>
        <v>0</v>
      </c>
      <c r="J54" s="26" t="str">
        <f t="shared" si="1"/>
        <v/>
      </c>
    </row>
    <row r="55" spans="1:10" x14ac:dyDescent="0.2">
      <c r="A55" s="14" t="str">
        <f>IF(B55&lt;CONFIGURAÇÕES!$D$19,TEXT(B55,"DDDD")," ")</f>
        <v xml:space="preserve"> </v>
      </c>
      <c r="B55" s="15" t="str">
        <f>IF(B54="","",IF((B54+1)&lt;CONFIGURAÇÕES!$D$19,'AULAS REMOTAS'!B54+1,""))</f>
        <v/>
      </c>
      <c r="C55" s="14" t="str">
        <f>IF(B55="","",VLOOKUP(B55,'DIAS LETIVOS'!D48:E413,2,0))</f>
        <v/>
      </c>
      <c r="D55" s="16" t="str">
        <f>IF(B55="","",IF(VLOOKUP(B55,'DIAS LETIVOS'!D48:F413,3,0)="","",VLOOKUP(B55,'DIAS LETIVOS'!D48:F413,3,0)))</f>
        <v/>
      </c>
      <c r="E55" s="51"/>
      <c r="F55" s="51"/>
      <c r="G55" s="51"/>
      <c r="H55" s="51"/>
      <c r="I55" s="39">
        <f t="shared" si="2"/>
        <v>0</v>
      </c>
      <c r="J55" s="26" t="str">
        <f t="shared" si="1"/>
        <v/>
      </c>
    </row>
    <row r="56" spans="1:10" x14ac:dyDescent="0.2">
      <c r="A56" s="14" t="str">
        <f>IF(B56&lt;CONFIGURAÇÕES!$D$19,TEXT(B56,"DDDD")," ")</f>
        <v xml:space="preserve"> </v>
      </c>
      <c r="B56" s="15" t="str">
        <f>IF(B55="","",IF((B55+1)&lt;CONFIGURAÇÕES!$D$19,'AULAS REMOTAS'!B55+1,""))</f>
        <v/>
      </c>
      <c r="C56" s="14" t="str">
        <f>IF(B56="","",VLOOKUP(B56,'DIAS LETIVOS'!D49:E414,2,0))</f>
        <v/>
      </c>
      <c r="D56" s="16" t="str">
        <f>IF(B56="","",IF(VLOOKUP(B56,'DIAS LETIVOS'!D49:F414,3,0)="","",VLOOKUP(B56,'DIAS LETIVOS'!D49:F414,3,0)))</f>
        <v/>
      </c>
      <c r="E56" s="51"/>
      <c r="F56" s="51"/>
      <c r="G56" s="51"/>
      <c r="H56" s="51"/>
      <c r="I56" s="39">
        <f t="shared" si="2"/>
        <v>0</v>
      </c>
      <c r="J56" s="26" t="str">
        <f t="shared" si="1"/>
        <v/>
      </c>
    </row>
    <row r="57" spans="1:10" x14ac:dyDescent="0.2">
      <c r="A57" s="14" t="str">
        <f>IF(B57&lt;CONFIGURAÇÕES!$D$19,TEXT(B57,"DDDD")," ")</f>
        <v xml:space="preserve"> </v>
      </c>
      <c r="B57" s="15" t="str">
        <f>IF(B56="","",IF((B56+1)&lt;CONFIGURAÇÕES!$D$19,'AULAS REMOTAS'!B56+1,""))</f>
        <v/>
      </c>
      <c r="C57" s="14" t="str">
        <f>IF(B57="","",VLOOKUP(B57,'DIAS LETIVOS'!D50:E415,2,0))</f>
        <v/>
      </c>
      <c r="D57" s="16" t="str">
        <f>IF(B57="","",IF(VLOOKUP(B57,'DIAS LETIVOS'!D50:F415,3,0)="","",VLOOKUP(B57,'DIAS LETIVOS'!D50:F415,3,0)))</f>
        <v/>
      </c>
      <c r="E57" s="51"/>
      <c r="F57" s="51"/>
      <c r="G57" s="51"/>
      <c r="H57" s="51"/>
      <c r="I57" s="39">
        <f t="shared" si="2"/>
        <v>0</v>
      </c>
      <c r="J57" s="26" t="str">
        <f t="shared" si="1"/>
        <v/>
      </c>
    </row>
    <row r="58" spans="1:10" x14ac:dyDescent="0.2">
      <c r="A58" s="14" t="str">
        <f>IF(B58&lt;CONFIGURAÇÕES!$D$19,TEXT(B58,"DDDD")," ")</f>
        <v xml:space="preserve"> </v>
      </c>
      <c r="B58" s="15" t="str">
        <f>IF(B57="","",IF((B57+1)&lt;CONFIGURAÇÕES!$D$19,'AULAS REMOTAS'!B57+1,""))</f>
        <v/>
      </c>
      <c r="C58" s="14" t="str">
        <f>IF(B58="","",VLOOKUP(B58,'DIAS LETIVOS'!D51:E416,2,0))</f>
        <v/>
      </c>
      <c r="D58" s="16" t="str">
        <f>IF(B58="","",IF(VLOOKUP(B58,'DIAS LETIVOS'!D51:F416,3,0)="","",VLOOKUP(B58,'DIAS LETIVOS'!D51:F416,3,0)))</f>
        <v/>
      </c>
      <c r="E58" s="51"/>
      <c r="F58" s="51"/>
      <c r="G58" s="51"/>
      <c r="H58" s="51"/>
      <c r="I58" s="39">
        <f t="shared" si="2"/>
        <v>0</v>
      </c>
      <c r="J58" s="26" t="str">
        <f t="shared" si="1"/>
        <v/>
      </c>
    </row>
    <row r="59" spans="1:10" x14ac:dyDescent="0.2">
      <c r="A59" s="14" t="str">
        <f>IF(B59&lt;CONFIGURAÇÕES!$D$19,TEXT(B59,"DDDD")," ")</f>
        <v xml:space="preserve"> </v>
      </c>
      <c r="B59" s="15" t="str">
        <f>IF(B58="","",IF((B58+1)&lt;CONFIGURAÇÕES!$D$19,'AULAS REMOTAS'!B58+1,""))</f>
        <v/>
      </c>
      <c r="C59" s="14" t="str">
        <f>IF(B59="","",VLOOKUP(B59,'DIAS LETIVOS'!D52:E417,2,0))</f>
        <v/>
      </c>
      <c r="D59" s="16" t="str">
        <f>IF(B59="","",IF(VLOOKUP(B59,'DIAS LETIVOS'!D52:F417,3,0)="","",VLOOKUP(B59,'DIAS LETIVOS'!D52:F417,3,0)))</f>
        <v/>
      </c>
      <c r="E59" s="51"/>
      <c r="F59" s="51"/>
      <c r="G59" s="51"/>
      <c r="H59" s="51"/>
      <c r="I59" s="39">
        <f t="shared" si="2"/>
        <v>0</v>
      </c>
      <c r="J59" s="26" t="str">
        <f t="shared" si="1"/>
        <v/>
      </c>
    </row>
    <row r="60" spans="1:10" x14ac:dyDescent="0.2">
      <c r="A60" s="14" t="str">
        <f>IF(B60&lt;CONFIGURAÇÕES!$D$19,TEXT(B60,"DDDD")," ")</f>
        <v xml:space="preserve"> </v>
      </c>
      <c r="B60" s="15" t="str">
        <f>IF(B59="","",IF((B59+1)&lt;CONFIGURAÇÕES!$D$19,'AULAS REMOTAS'!B59+1,""))</f>
        <v/>
      </c>
      <c r="C60" s="14" t="str">
        <f>IF(B60="","",VLOOKUP(B60,'DIAS LETIVOS'!D53:E418,2,0))</f>
        <v/>
      </c>
      <c r="D60" s="16" t="str">
        <f>IF(B60="","",IF(VLOOKUP(B60,'DIAS LETIVOS'!D53:F418,3,0)="","",VLOOKUP(B60,'DIAS LETIVOS'!D53:F418,3,0)))</f>
        <v/>
      </c>
      <c r="E60" s="51"/>
      <c r="F60" s="51"/>
      <c r="G60" s="51"/>
      <c r="H60" s="51"/>
      <c r="I60" s="39">
        <f t="shared" si="2"/>
        <v>0</v>
      </c>
      <c r="J60" s="26" t="str">
        <f t="shared" si="1"/>
        <v/>
      </c>
    </row>
    <row r="61" spans="1:10" x14ac:dyDescent="0.2">
      <c r="A61" s="14" t="str">
        <f>IF(B61&lt;CONFIGURAÇÕES!$D$19,TEXT(B61,"DDDD")," ")</f>
        <v xml:space="preserve"> </v>
      </c>
      <c r="B61" s="15" t="str">
        <f>IF(B60="","",IF((B60+1)&lt;CONFIGURAÇÕES!$D$19,'AULAS REMOTAS'!B60+1,""))</f>
        <v/>
      </c>
      <c r="C61" s="14" t="str">
        <f>IF(B61="","",VLOOKUP(B61,'DIAS LETIVOS'!D54:E419,2,0))</f>
        <v/>
      </c>
      <c r="D61" s="16" t="str">
        <f>IF(B61="","",IF(VLOOKUP(B61,'DIAS LETIVOS'!D54:F419,3,0)="","",VLOOKUP(B61,'DIAS LETIVOS'!D54:F419,3,0)))</f>
        <v/>
      </c>
      <c r="E61" s="51"/>
      <c r="F61" s="51"/>
      <c r="G61" s="51"/>
      <c r="H61" s="51"/>
      <c r="I61" s="39">
        <f t="shared" si="2"/>
        <v>0</v>
      </c>
      <c r="J61" s="26" t="str">
        <f t="shared" si="1"/>
        <v/>
      </c>
    </row>
    <row r="62" spans="1:10" x14ac:dyDescent="0.2">
      <c r="A62" s="14" t="str">
        <f>IF(B62&lt;CONFIGURAÇÕES!$D$19,TEXT(B62,"DDDD")," ")</f>
        <v xml:space="preserve"> </v>
      </c>
      <c r="B62" s="15" t="str">
        <f>IF(B61="","",IF((B61+1)&lt;CONFIGURAÇÕES!$D$19,'AULAS REMOTAS'!B61+1,""))</f>
        <v/>
      </c>
      <c r="C62" s="14" t="str">
        <f>IF(B62="","",VLOOKUP(B62,'DIAS LETIVOS'!D55:E420,2,0))</f>
        <v/>
      </c>
      <c r="D62" s="16" t="str">
        <f>IF(B62="","",IF(VLOOKUP(B62,'DIAS LETIVOS'!D55:F420,3,0)="","",VLOOKUP(B62,'DIAS LETIVOS'!D55:F420,3,0)))</f>
        <v/>
      </c>
      <c r="E62" s="51"/>
      <c r="F62" s="51"/>
      <c r="G62" s="51"/>
      <c r="H62" s="51"/>
      <c r="I62" s="39">
        <f t="shared" si="2"/>
        <v>0</v>
      </c>
      <c r="J62" s="26" t="str">
        <f t="shared" si="1"/>
        <v/>
      </c>
    </row>
    <row r="63" spans="1:10" x14ac:dyDescent="0.2">
      <c r="A63" s="14" t="str">
        <f>IF(B63&lt;CONFIGURAÇÕES!$D$19,TEXT(B63,"DDDD")," ")</f>
        <v xml:space="preserve"> </v>
      </c>
      <c r="B63" s="15" t="str">
        <f>IF(B62="","",IF((B62+1)&lt;CONFIGURAÇÕES!$D$19,'AULAS REMOTAS'!B62+1,""))</f>
        <v/>
      </c>
      <c r="C63" s="14" t="str">
        <f>IF(B63="","",VLOOKUP(B63,'DIAS LETIVOS'!D56:E421,2,0))</f>
        <v/>
      </c>
      <c r="D63" s="16" t="str">
        <f>IF(B63="","",IF(VLOOKUP(B63,'DIAS LETIVOS'!D56:F421,3,0)="","",VLOOKUP(B63,'DIAS LETIVOS'!D56:F421,3,0)))</f>
        <v/>
      </c>
      <c r="E63" s="51"/>
      <c r="F63" s="51"/>
      <c r="G63" s="51"/>
      <c r="H63" s="51"/>
      <c r="I63" s="39">
        <f t="shared" si="2"/>
        <v>0</v>
      </c>
      <c r="J63" s="26" t="str">
        <f t="shared" si="1"/>
        <v/>
      </c>
    </row>
    <row r="64" spans="1:10" x14ac:dyDescent="0.2">
      <c r="A64" s="14" t="str">
        <f>IF(B64&lt;CONFIGURAÇÕES!$D$19,TEXT(B64,"DDDD")," ")</f>
        <v xml:space="preserve"> </v>
      </c>
      <c r="B64" s="15" t="str">
        <f>IF(B63="","",IF((B63+1)&lt;CONFIGURAÇÕES!$D$19,'AULAS REMOTAS'!B63+1,""))</f>
        <v/>
      </c>
      <c r="C64" s="14" t="str">
        <f>IF(B64="","",VLOOKUP(B64,'DIAS LETIVOS'!D57:E422,2,0))</f>
        <v/>
      </c>
      <c r="D64" s="16" t="str">
        <f>IF(B64="","",IF(VLOOKUP(B64,'DIAS LETIVOS'!D57:F422,3,0)="","",VLOOKUP(B64,'DIAS LETIVOS'!D57:F422,3,0)))</f>
        <v/>
      </c>
      <c r="E64" s="51"/>
      <c r="F64" s="51"/>
      <c r="G64" s="51"/>
      <c r="H64" s="51"/>
      <c r="I64" s="39">
        <f t="shared" si="2"/>
        <v>0</v>
      </c>
      <c r="J64" s="26" t="str">
        <f t="shared" si="1"/>
        <v/>
      </c>
    </row>
    <row r="65" spans="1:10" x14ac:dyDescent="0.2">
      <c r="A65" s="14" t="str">
        <f>IF(B65&lt;CONFIGURAÇÕES!$D$19,TEXT(B65,"DDDD")," ")</f>
        <v xml:space="preserve"> </v>
      </c>
      <c r="B65" s="15" t="str">
        <f>IF(B64="","",IF((B64+1)&lt;CONFIGURAÇÕES!$D$19,'AULAS REMOTAS'!B64+1,""))</f>
        <v/>
      </c>
      <c r="C65" s="14" t="str">
        <f>IF(B65="","",VLOOKUP(B65,'DIAS LETIVOS'!D58:E423,2,0))</f>
        <v/>
      </c>
      <c r="D65" s="16" t="str">
        <f>IF(B65="","",IF(VLOOKUP(B65,'DIAS LETIVOS'!D58:F423,3,0)="","",VLOOKUP(B65,'DIAS LETIVOS'!D58:F423,3,0)))</f>
        <v/>
      </c>
      <c r="E65" s="51"/>
      <c r="F65" s="51"/>
      <c r="G65" s="51"/>
      <c r="H65" s="51"/>
      <c r="I65" s="39">
        <f t="shared" si="2"/>
        <v>0</v>
      </c>
      <c r="J65" s="26" t="str">
        <f t="shared" si="1"/>
        <v/>
      </c>
    </row>
    <row r="66" spans="1:10" x14ac:dyDescent="0.2">
      <c r="A66" s="14" t="str">
        <f>IF(B66&lt;CONFIGURAÇÕES!$D$19,TEXT(B66,"DDDD")," ")</f>
        <v xml:space="preserve"> </v>
      </c>
      <c r="B66" s="15" t="str">
        <f>IF(B65="","",IF((B65+1)&lt;CONFIGURAÇÕES!$D$19,'AULAS REMOTAS'!B65+1,""))</f>
        <v/>
      </c>
      <c r="C66" s="14" t="str">
        <f>IF(B66="","",VLOOKUP(B66,'DIAS LETIVOS'!D59:E424,2,0))</f>
        <v/>
      </c>
      <c r="D66" s="16" t="str">
        <f>IF(B66="","",IF(VLOOKUP(B66,'DIAS LETIVOS'!D59:F424,3,0)="","",VLOOKUP(B66,'DIAS LETIVOS'!D59:F424,3,0)))</f>
        <v/>
      </c>
      <c r="E66" s="51"/>
      <c r="F66" s="51"/>
      <c r="G66" s="51"/>
      <c r="H66" s="51"/>
      <c r="I66" s="39">
        <f t="shared" si="2"/>
        <v>0</v>
      </c>
      <c r="J66" s="26" t="str">
        <f t="shared" si="1"/>
        <v/>
      </c>
    </row>
    <row r="67" spans="1:10" x14ac:dyDescent="0.2">
      <c r="A67" s="14" t="str">
        <f>IF(B67&lt;CONFIGURAÇÕES!$D$19,TEXT(B67,"DDDD")," ")</f>
        <v xml:space="preserve"> </v>
      </c>
      <c r="B67" s="15" t="str">
        <f>IF(B66="","",IF((B66+1)&lt;CONFIGURAÇÕES!$D$19,'AULAS REMOTAS'!B66+1,""))</f>
        <v/>
      </c>
      <c r="C67" s="14" t="str">
        <f>IF(B67="","",VLOOKUP(B67,'DIAS LETIVOS'!D60:E425,2,0))</f>
        <v/>
      </c>
      <c r="D67" s="16" t="str">
        <f>IF(B67="","",IF(VLOOKUP(B67,'DIAS LETIVOS'!D60:F425,3,0)="","",VLOOKUP(B67,'DIAS LETIVOS'!D60:F425,3,0)))</f>
        <v/>
      </c>
      <c r="E67" s="51"/>
      <c r="F67" s="51"/>
      <c r="G67" s="51"/>
      <c r="H67" s="51"/>
      <c r="I67" s="39">
        <f t="shared" si="2"/>
        <v>0</v>
      </c>
      <c r="J67" s="26" t="str">
        <f t="shared" si="1"/>
        <v/>
      </c>
    </row>
    <row r="68" spans="1:10" x14ac:dyDescent="0.2">
      <c r="A68" s="14" t="str">
        <f>IF(B68&lt;CONFIGURAÇÕES!$D$19,TEXT(B68,"DDDD")," ")</f>
        <v xml:space="preserve"> </v>
      </c>
      <c r="B68" s="15" t="str">
        <f>IF(B67="","",IF((B67+1)&lt;CONFIGURAÇÕES!$D$19,'AULAS REMOTAS'!B67+1,""))</f>
        <v/>
      </c>
      <c r="C68" s="14" t="str">
        <f>IF(B68="","",VLOOKUP(B68,'DIAS LETIVOS'!D61:E426,2,0))</f>
        <v/>
      </c>
      <c r="D68" s="16" t="str">
        <f>IF(B68="","",IF(VLOOKUP(B68,'DIAS LETIVOS'!D61:F426,3,0)="","",VLOOKUP(B68,'DIAS LETIVOS'!D61:F426,3,0)))</f>
        <v/>
      </c>
      <c r="E68" s="51"/>
      <c r="F68" s="51"/>
      <c r="G68" s="51"/>
      <c r="H68" s="51"/>
      <c r="I68" s="39">
        <f t="shared" si="2"/>
        <v>0</v>
      </c>
      <c r="J68" s="26" t="str">
        <f t="shared" si="1"/>
        <v/>
      </c>
    </row>
    <row r="69" spans="1:10" x14ac:dyDescent="0.2">
      <c r="A69" s="14" t="str">
        <f>IF(B69&lt;CONFIGURAÇÕES!$D$19,TEXT(B69,"DDDD")," ")</f>
        <v xml:space="preserve"> </v>
      </c>
      <c r="B69" s="15" t="str">
        <f>IF(B68="","",IF((B68+1)&lt;CONFIGURAÇÕES!$D$19,'AULAS REMOTAS'!B68+1,""))</f>
        <v/>
      </c>
      <c r="C69" s="14" t="str">
        <f>IF(B69="","",VLOOKUP(B69,'DIAS LETIVOS'!D62:E427,2,0))</f>
        <v/>
      </c>
      <c r="D69" s="16" t="str">
        <f>IF(B69="","",IF(VLOOKUP(B69,'DIAS LETIVOS'!D62:F427,3,0)="","",VLOOKUP(B69,'DIAS LETIVOS'!D62:F427,3,0)))</f>
        <v/>
      </c>
      <c r="E69" s="51"/>
      <c r="F69" s="51"/>
      <c r="G69" s="51"/>
      <c r="H69" s="51"/>
      <c r="I69" s="39">
        <f t="shared" si="2"/>
        <v>0</v>
      </c>
      <c r="J69" s="26" t="str">
        <f t="shared" si="1"/>
        <v/>
      </c>
    </row>
    <row r="70" spans="1:10" x14ac:dyDescent="0.2">
      <c r="A70" s="14" t="str">
        <f>IF(B70&lt;CONFIGURAÇÕES!$D$19,TEXT(B70,"DDDD")," ")</f>
        <v xml:space="preserve"> </v>
      </c>
      <c r="B70" s="15" t="str">
        <f>IF(B69="","",IF((B69+1)&lt;CONFIGURAÇÕES!$D$19,'AULAS REMOTAS'!B69+1,""))</f>
        <v/>
      </c>
      <c r="C70" s="14" t="str">
        <f>IF(B70="","",VLOOKUP(B70,'DIAS LETIVOS'!D63:E428,2,0))</f>
        <v/>
      </c>
      <c r="D70" s="16" t="str">
        <f>IF(B70="","",IF(VLOOKUP(B70,'DIAS LETIVOS'!D63:F428,3,0)="","",VLOOKUP(B70,'DIAS LETIVOS'!D63:F428,3,0)))</f>
        <v/>
      </c>
      <c r="E70" s="51"/>
      <c r="F70" s="51"/>
      <c r="G70" s="51"/>
      <c r="H70" s="51"/>
      <c r="I70" s="39">
        <f t="shared" si="2"/>
        <v>0</v>
      </c>
      <c r="J70" s="26" t="str">
        <f t="shared" si="1"/>
        <v/>
      </c>
    </row>
    <row r="71" spans="1:10" x14ac:dyDescent="0.2">
      <c r="A71" s="14" t="str">
        <f>IF(B71&lt;CONFIGURAÇÕES!$D$19,TEXT(B71,"DDDD")," ")</f>
        <v xml:space="preserve"> </v>
      </c>
      <c r="B71" s="15" t="str">
        <f>IF(B70="","",IF((B70+1)&lt;CONFIGURAÇÕES!$D$19,'AULAS REMOTAS'!B70+1,""))</f>
        <v/>
      </c>
      <c r="C71" s="14" t="str">
        <f>IF(B71="","",VLOOKUP(B71,'DIAS LETIVOS'!D64:E429,2,0))</f>
        <v/>
      </c>
      <c r="D71" s="16" t="str">
        <f>IF(B71="","",IF(VLOOKUP(B71,'DIAS LETIVOS'!D64:F429,3,0)="","",VLOOKUP(B71,'DIAS LETIVOS'!D64:F429,3,0)))</f>
        <v/>
      </c>
      <c r="E71" s="51"/>
      <c r="F71" s="51"/>
      <c r="G71" s="51"/>
      <c r="H71" s="51"/>
      <c r="I71" s="39">
        <f t="shared" si="2"/>
        <v>0</v>
      </c>
      <c r="J71" s="26" t="str">
        <f t="shared" si="1"/>
        <v/>
      </c>
    </row>
    <row r="72" spans="1:10" x14ac:dyDescent="0.2">
      <c r="A72" s="14" t="str">
        <f>IF(B72&lt;CONFIGURAÇÕES!$D$19,TEXT(B72,"DDDD")," ")</f>
        <v xml:space="preserve"> </v>
      </c>
      <c r="B72" s="15" t="str">
        <f>IF(B71="","",IF((B71+1)&lt;CONFIGURAÇÕES!$D$19,'AULAS REMOTAS'!B71+1,""))</f>
        <v/>
      </c>
      <c r="C72" s="14" t="str">
        <f>IF(B72="","",VLOOKUP(B72,'DIAS LETIVOS'!D65:E430,2,0))</f>
        <v/>
      </c>
      <c r="D72" s="16" t="str">
        <f>IF(B72="","",IF(VLOOKUP(B72,'DIAS LETIVOS'!D65:F430,3,0)="","",VLOOKUP(B72,'DIAS LETIVOS'!D65:F430,3,0)))</f>
        <v/>
      </c>
      <c r="E72" s="51"/>
      <c r="F72" s="51"/>
      <c r="G72" s="51"/>
      <c r="H72" s="51"/>
      <c r="I72" s="39">
        <f t="shared" si="2"/>
        <v>0</v>
      </c>
      <c r="J72" s="26" t="str">
        <f t="shared" si="1"/>
        <v/>
      </c>
    </row>
    <row r="73" spans="1:10" x14ac:dyDescent="0.2">
      <c r="A73" s="14" t="str">
        <f>IF(B73&lt;CONFIGURAÇÕES!$D$19,TEXT(B73,"DDDD")," ")</f>
        <v xml:space="preserve"> </v>
      </c>
      <c r="B73" s="15" t="str">
        <f>IF(B72="","",IF((B72+1)&lt;CONFIGURAÇÕES!$D$19,'AULAS REMOTAS'!B72+1,""))</f>
        <v/>
      </c>
      <c r="C73" s="14" t="str">
        <f>IF(B73="","",VLOOKUP(B73,'DIAS LETIVOS'!D66:E431,2,0))</f>
        <v/>
      </c>
      <c r="D73" s="16" t="str">
        <f>IF(B73="","",IF(VLOOKUP(B73,'DIAS LETIVOS'!D66:F431,3,0)="","",VLOOKUP(B73,'DIAS LETIVOS'!D66:F431,3,0)))</f>
        <v/>
      </c>
      <c r="E73" s="51"/>
      <c r="F73" s="51"/>
      <c r="G73" s="51"/>
      <c r="H73" s="51"/>
      <c r="I73" s="39">
        <f t="shared" si="2"/>
        <v>0</v>
      </c>
      <c r="J73" s="26" t="str">
        <f t="shared" si="1"/>
        <v/>
      </c>
    </row>
    <row r="74" spans="1:10" x14ac:dyDescent="0.2">
      <c r="A74" s="14" t="str">
        <f>IF(B74&lt;CONFIGURAÇÕES!$D$19,TEXT(B74,"DDDD")," ")</f>
        <v xml:space="preserve"> </v>
      </c>
      <c r="B74" s="15" t="str">
        <f>IF(B73="","",IF((B73+1)&lt;CONFIGURAÇÕES!$D$19,'AULAS REMOTAS'!B73+1,""))</f>
        <v/>
      </c>
      <c r="C74" s="14" t="str">
        <f>IF(B74="","",VLOOKUP(B74,'DIAS LETIVOS'!D67:E432,2,0))</f>
        <v/>
      </c>
      <c r="D74" s="16" t="str">
        <f>IF(B74="","",IF(VLOOKUP(B74,'DIAS LETIVOS'!D67:F432,3,0)="","",VLOOKUP(B74,'DIAS LETIVOS'!D67:F432,3,0)))</f>
        <v/>
      </c>
      <c r="E74" s="51"/>
      <c r="F74" s="51"/>
      <c r="G74" s="51"/>
      <c r="H74" s="51"/>
      <c r="I74" s="39">
        <f t="shared" si="2"/>
        <v>0</v>
      </c>
      <c r="J74" s="26" t="str">
        <f t="shared" si="1"/>
        <v/>
      </c>
    </row>
    <row r="75" spans="1:10" x14ac:dyDescent="0.2">
      <c r="A75" s="14" t="str">
        <f>IF(B75&lt;CONFIGURAÇÕES!$D$19,TEXT(B75,"DDDD")," ")</f>
        <v xml:space="preserve"> </v>
      </c>
      <c r="B75" s="15" t="str">
        <f>IF(B74="","",IF((B74+1)&lt;CONFIGURAÇÕES!$D$19,'AULAS REMOTAS'!B74+1,""))</f>
        <v/>
      </c>
      <c r="C75" s="14" t="str">
        <f>IF(B75="","",VLOOKUP(B75,'DIAS LETIVOS'!D68:E433,2,0))</f>
        <v/>
      </c>
      <c r="D75" s="16" t="str">
        <f>IF(B75="","",IF(VLOOKUP(B75,'DIAS LETIVOS'!D68:F433,3,0)="","",VLOOKUP(B75,'DIAS LETIVOS'!D68:F433,3,0)))</f>
        <v/>
      </c>
      <c r="E75" s="51"/>
      <c r="F75" s="51"/>
      <c r="G75" s="51"/>
      <c r="H75" s="51"/>
      <c r="I75" s="39">
        <f t="shared" si="2"/>
        <v>0</v>
      </c>
      <c r="J75" s="26" t="str">
        <f t="shared" si="1"/>
        <v/>
      </c>
    </row>
    <row r="76" spans="1:10" x14ac:dyDescent="0.2">
      <c r="A76" s="14" t="str">
        <f>IF(B76&lt;CONFIGURAÇÕES!$D$19,TEXT(B76,"DDDD")," ")</f>
        <v xml:space="preserve"> </v>
      </c>
      <c r="B76" s="15" t="str">
        <f>IF(B75="","",IF((B75+1)&lt;CONFIGURAÇÕES!$D$19,'AULAS REMOTAS'!B75+1,""))</f>
        <v/>
      </c>
      <c r="C76" s="14" t="str">
        <f>IF(B76="","",VLOOKUP(B76,'DIAS LETIVOS'!D69:E434,2,0))</f>
        <v/>
      </c>
      <c r="D76" s="16" t="str">
        <f>IF(B76="","",IF(VLOOKUP(B76,'DIAS LETIVOS'!D69:F434,3,0)="","",VLOOKUP(B76,'DIAS LETIVOS'!D69:F434,3,0)))</f>
        <v/>
      </c>
      <c r="E76" s="51"/>
      <c r="F76" s="51"/>
      <c r="G76" s="51"/>
      <c r="H76" s="51"/>
      <c r="I76" s="39">
        <f t="shared" ref="I76:I139" si="3">E76+F76+G76</f>
        <v>0</v>
      </c>
      <c r="J76" s="26" t="str">
        <f t="shared" ref="J76:J139" si="4">IF(I76&gt;0,0,C76)</f>
        <v/>
      </c>
    </row>
    <row r="77" spans="1:10" x14ac:dyDescent="0.2">
      <c r="A77" s="14" t="str">
        <f>IF(B77&lt;CONFIGURAÇÕES!$D$19,TEXT(B77,"DDDD")," ")</f>
        <v xml:space="preserve"> </v>
      </c>
      <c r="B77" s="15" t="str">
        <f>IF(B76="","",IF((B76+1)&lt;CONFIGURAÇÕES!$D$19,'AULAS REMOTAS'!B76+1,""))</f>
        <v/>
      </c>
      <c r="C77" s="14" t="str">
        <f>IF(B77="","",VLOOKUP(B77,'DIAS LETIVOS'!D70:E435,2,0))</f>
        <v/>
      </c>
      <c r="D77" s="16" t="str">
        <f>IF(B77="","",IF(VLOOKUP(B77,'DIAS LETIVOS'!D70:F435,3,0)="","",VLOOKUP(B77,'DIAS LETIVOS'!D70:F435,3,0)))</f>
        <v/>
      </c>
      <c r="E77" s="51"/>
      <c r="F77" s="51"/>
      <c r="G77" s="51"/>
      <c r="H77" s="51"/>
      <c r="I77" s="39">
        <f t="shared" si="3"/>
        <v>0</v>
      </c>
      <c r="J77" s="26" t="str">
        <f t="shared" si="4"/>
        <v/>
      </c>
    </row>
    <row r="78" spans="1:10" x14ac:dyDescent="0.2">
      <c r="A78" s="14" t="str">
        <f>IF(B78&lt;CONFIGURAÇÕES!$D$19,TEXT(B78,"DDDD")," ")</f>
        <v xml:space="preserve"> </v>
      </c>
      <c r="B78" s="15" t="str">
        <f>IF(B77="","",IF((B77+1)&lt;CONFIGURAÇÕES!$D$19,'AULAS REMOTAS'!B77+1,""))</f>
        <v/>
      </c>
      <c r="C78" s="14" t="str">
        <f>IF(B78="","",VLOOKUP(B78,'DIAS LETIVOS'!D71:E436,2,0))</f>
        <v/>
      </c>
      <c r="D78" s="16" t="str">
        <f>IF(B78="","",IF(VLOOKUP(B78,'DIAS LETIVOS'!D71:F436,3,0)="","",VLOOKUP(B78,'DIAS LETIVOS'!D71:F436,3,0)))</f>
        <v/>
      </c>
      <c r="E78" s="51"/>
      <c r="F78" s="51"/>
      <c r="G78" s="51"/>
      <c r="H78" s="51"/>
      <c r="I78" s="39">
        <f t="shared" si="3"/>
        <v>0</v>
      </c>
      <c r="J78" s="26" t="str">
        <f t="shared" si="4"/>
        <v/>
      </c>
    </row>
    <row r="79" spans="1:10" x14ac:dyDescent="0.2">
      <c r="A79" s="14" t="str">
        <f>IF(B79&lt;CONFIGURAÇÕES!$D$19,TEXT(B79,"DDDD")," ")</f>
        <v xml:space="preserve"> </v>
      </c>
      <c r="B79" s="15" t="str">
        <f>IF(B78="","",IF((B78+1)&lt;CONFIGURAÇÕES!$D$19,'AULAS REMOTAS'!B78+1,""))</f>
        <v/>
      </c>
      <c r="C79" s="14" t="str">
        <f>IF(B79="","",VLOOKUP(B79,'DIAS LETIVOS'!D72:E437,2,0))</f>
        <v/>
      </c>
      <c r="D79" s="16" t="str">
        <f>IF(B79="","",IF(VLOOKUP(B79,'DIAS LETIVOS'!D72:F437,3,0)="","",VLOOKUP(B79,'DIAS LETIVOS'!D72:F437,3,0)))</f>
        <v/>
      </c>
      <c r="E79" s="51"/>
      <c r="F79" s="51"/>
      <c r="G79" s="51"/>
      <c r="H79" s="51"/>
      <c r="I79" s="39">
        <f t="shared" si="3"/>
        <v>0</v>
      </c>
      <c r="J79" s="26" t="str">
        <f t="shared" si="4"/>
        <v/>
      </c>
    </row>
    <row r="80" spans="1:10" x14ac:dyDescent="0.2">
      <c r="A80" s="14" t="str">
        <f>IF(B80&lt;CONFIGURAÇÕES!$D$19,TEXT(B80,"DDDD")," ")</f>
        <v xml:space="preserve"> </v>
      </c>
      <c r="B80" s="15" t="str">
        <f>IF(B79="","",IF((B79+1)&lt;CONFIGURAÇÕES!$D$19,'AULAS REMOTAS'!B79+1,""))</f>
        <v/>
      </c>
      <c r="C80" s="14" t="str">
        <f>IF(B80="","",VLOOKUP(B80,'DIAS LETIVOS'!D73:E438,2,0))</f>
        <v/>
      </c>
      <c r="D80" s="16" t="str">
        <f>IF(B80="","",IF(VLOOKUP(B80,'DIAS LETIVOS'!D73:F438,3,0)="","",VLOOKUP(B80,'DIAS LETIVOS'!D73:F438,3,0)))</f>
        <v/>
      </c>
      <c r="E80" s="51"/>
      <c r="F80" s="51"/>
      <c r="G80" s="51"/>
      <c r="H80" s="51"/>
      <c r="I80" s="39">
        <f t="shared" si="3"/>
        <v>0</v>
      </c>
      <c r="J80" s="26" t="str">
        <f t="shared" si="4"/>
        <v/>
      </c>
    </row>
    <row r="81" spans="1:10" x14ac:dyDescent="0.2">
      <c r="A81" s="14" t="str">
        <f>IF(B81&lt;CONFIGURAÇÕES!$D$19,TEXT(B81,"DDDD")," ")</f>
        <v xml:space="preserve"> </v>
      </c>
      <c r="B81" s="15" t="str">
        <f>IF(B80="","",IF((B80+1)&lt;CONFIGURAÇÕES!$D$19,'AULAS REMOTAS'!B80+1,""))</f>
        <v/>
      </c>
      <c r="C81" s="14" t="str">
        <f>IF(B81="","",VLOOKUP(B81,'DIAS LETIVOS'!D74:E439,2,0))</f>
        <v/>
      </c>
      <c r="D81" s="16" t="str">
        <f>IF(B81="","",IF(VLOOKUP(B81,'DIAS LETIVOS'!D74:F439,3,0)="","",VLOOKUP(B81,'DIAS LETIVOS'!D74:F439,3,0)))</f>
        <v/>
      </c>
      <c r="E81" s="51"/>
      <c r="F81" s="51"/>
      <c r="G81" s="51"/>
      <c r="H81" s="51"/>
      <c r="I81" s="39">
        <f t="shared" si="3"/>
        <v>0</v>
      </c>
      <c r="J81" s="26" t="str">
        <f t="shared" si="4"/>
        <v/>
      </c>
    </row>
    <row r="82" spans="1:10" x14ac:dyDescent="0.2">
      <c r="A82" s="14" t="str">
        <f>IF(B82&lt;CONFIGURAÇÕES!$D$19,TEXT(B82,"DDDD")," ")</f>
        <v xml:space="preserve"> </v>
      </c>
      <c r="B82" s="15" t="str">
        <f>IF(B81="","",IF((B81+1)&lt;CONFIGURAÇÕES!$D$19,'AULAS REMOTAS'!B81+1,""))</f>
        <v/>
      </c>
      <c r="C82" s="14" t="str">
        <f>IF(B82="","",VLOOKUP(B82,'DIAS LETIVOS'!D75:E440,2,0))</f>
        <v/>
      </c>
      <c r="D82" s="16" t="str">
        <f>IF(B82="","",IF(VLOOKUP(B82,'DIAS LETIVOS'!D75:F440,3,0)="","",VLOOKUP(B82,'DIAS LETIVOS'!D75:F440,3,0)))</f>
        <v/>
      </c>
      <c r="E82" s="51"/>
      <c r="F82" s="51"/>
      <c r="G82" s="51"/>
      <c r="H82" s="51"/>
      <c r="I82" s="39">
        <f t="shared" si="3"/>
        <v>0</v>
      </c>
      <c r="J82" s="26" t="str">
        <f t="shared" si="4"/>
        <v/>
      </c>
    </row>
    <row r="83" spans="1:10" x14ac:dyDescent="0.2">
      <c r="A83" s="14" t="str">
        <f>IF(B83&lt;CONFIGURAÇÕES!$D$19,TEXT(B83,"DDDD")," ")</f>
        <v xml:space="preserve"> </v>
      </c>
      <c r="B83" s="15" t="str">
        <f>IF(B82="","",IF((B82+1)&lt;CONFIGURAÇÕES!$D$19,'AULAS REMOTAS'!B82+1,""))</f>
        <v/>
      </c>
      <c r="C83" s="14" t="str">
        <f>IF(B83="","",VLOOKUP(B83,'DIAS LETIVOS'!D76:E441,2,0))</f>
        <v/>
      </c>
      <c r="D83" s="16" t="str">
        <f>IF(B83="","",IF(VLOOKUP(B83,'DIAS LETIVOS'!D76:F441,3,0)="","",VLOOKUP(B83,'DIAS LETIVOS'!D76:F441,3,0)))</f>
        <v/>
      </c>
      <c r="E83" s="51"/>
      <c r="F83" s="51"/>
      <c r="G83" s="51"/>
      <c r="H83" s="51"/>
      <c r="I83" s="39">
        <f t="shared" si="3"/>
        <v>0</v>
      </c>
      <c r="J83" s="26" t="str">
        <f t="shared" si="4"/>
        <v/>
      </c>
    </row>
    <row r="84" spans="1:10" x14ac:dyDescent="0.2">
      <c r="A84" s="14" t="str">
        <f>IF(B84&lt;CONFIGURAÇÕES!$D$19,TEXT(B84,"DDDD")," ")</f>
        <v xml:space="preserve"> </v>
      </c>
      <c r="B84" s="15" t="str">
        <f>IF(B83="","",IF((B83+1)&lt;CONFIGURAÇÕES!$D$19,'AULAS REMOTAS'!B83+1,""))</f>
        <v/>
      </c>
      <c r="C84" s="14" t="str">
        <f>IF(B84="","",VLOOKUP(B84,'DIAS LETIVOS'!D77:E442,2,0))</f>
        <v/>
      </c>
      <c r="D84" s="16" t="str">
        <f>IF(B84="","",IF(VLOOKUP(B84,'DIAS LETIVOS'!D77:F442,3,0)="","",VLOOKUP(B84,'DIAS LETIVOS'!D77:F442,3,0)))</f>
        <v/>
      </c>
      <c r="E84" s="51"/>
      <c r="F84" s="51"/>
      <c r="G84" s="51"/>
      <c r="H84" s="51"/>
      <c r="I84" s="39">
        <f t="shared" si="3"/>
        <v>0</v>
      </c>
      <c r="J84" s="26" t="str">
        <f t="shared" si="4"/>
        <v/>
      </c>
    </row>
    <row r="85" spans="1:10" x14ac:dyDescent="0.2">
      <c r="A85" s="14" t="str">
        <f>IF(B85&lt;CONFIGURAÇÕES!$D$19,TEXT(B85,"DDDD")," ")</f>
        <v xml:space="preserve"> </v>
      </c>
      <c r="B85" s="15" t="str">
        <f>IF(B84="","",IF((B84+1)&lt;CONFIGURAÇÕES!$D$19,'AULAS REMOTAS'!B84+1,""))</f>
        <v/>
      </c>
      <c r="C85" s="14" t="str">
        <f>IF(B85="","",VLOOKUP(B85,'DIAS LETIVOS'!D78:E443,2,0))</f>
        <v/>
      </c>
      <c r="D85" s="16" t="str">
        <f>IF(B85="","",IF(VLOOKUP(B85,'DIAS LETIVOS'!D78:F443,3,0)="","",VLOOKUP(B85,'DIAS LETIVOS'!D78:F443,3,0)))</f>
        <v/>
      </c>
      <c r="E85" s="51"/>
      <c r="F85" s="51"/>
      <c r="G85" s="51"/>
      <c r="H85" s="51"/>
      <c r="I85" s="39">
        <f t="shared" si="3"/>
        <v>0</v>
      </c>
      <c r="J85" s="26" t="str">
        <f t="shared" si="4"/>
        <v/>
      </c>
    </row>
    <row r="86" spans="1:10" x14ac:dyDescent="0.2">
      <c r="A86" s="14" t="str">
        <f>IF(B86&lt;CONFIGURAÇÕES!$D$19,TEXT(B86,"DDDD")," ")</f>
        <v xml:space="preserve"> </v>
      </c>
      <c r="B86" s="15" t="str">
        <f>IF(B85="","",IF((B85+1)&lt;CONFIGURAÇÕES!$D$19,'AULAS REMOTAS'!B85+1,""))</f>
        <v/>
      </c>
      <c r="C86" s="14" t="str">
        <f>IF(B86="","",VLOOKUP(B86,'DIAS LETIVOS'!D79:E444,2,0))</f>
        <v/>
      </c>
      <c r="D86" s="16" t="str">
        <f>IF(B86="","",IF(VLOOKUP(B86,'DIAS LETIVOS'!D79:F444,3,0)="","",VLOOKUP(B86,'DIAS LETIVOS'!D79:F444,3,0)))</f>
        <v/>
      </c>
      <c r="E86" s="51"/>
      <c r="F86" s="51"/>
      <c r="G86" s="51"/>
      <c r="H86" s="51"/>
      <c r="I86" s="39">
        <f t="shared" si="3"/>
        <v>0</v>
      </c>
      <c r="J86" s="26" t="str">
        <f t="shared" si="4"/>
        <v/>
      </c>
    </row>
    <row r="87" spans="1:10" x14ac:dyDescent="0.2">
      <c r="A87" s="14" t="str">
        <f>IF(B87&lt;CONFIGURAÇÕES!$D$19,TEXT(B87,"DDDD")," ")</f>
        <v xml:space="preserve"> </v>
      </c>
      <c r="B87" s="15" t="str">
        <f>IF(B86="","",IF((B86+1)&lt;CONFIGURAÇÕES!$D$19,'AULAS REMOTAS'!B86+1,""))</f>
        <v/>
      </c>
      <c r="C87" s="14" t="str">
        <f>IF(B87="","",VLOOKUP(B87,'DIAS LETIVOS'!D80:E445,2,0))</f>
        <v/>
      </c>
      <c r="D87" s="16" t="str">
        <f>IF(B87="","",IF(VLOOKUP(B87,'DIAS LETIVOS'!D80:F445,3,0)="","",VLOOKUP(B87,'DIAS LETIVOS'!D80:F445,3,0)))</f>
        <v/>
      </c>
      <c r="E87" s="51"/>
      <c r="F87" s="51"/>
      <c r="G87" s="51"/>
      <c r="H87" s="51"/>
      <c r="I87" s="39">
        <f t="shared" si="3"/>
        <v>0</v>
      </c>
      <c r="J87" s="26" t="str">
        <f t="shared" si="4"/>
        <v/>
      </c>
    </row>
    <row r="88" spans="1:10" x14ac:dyDescent="0.2">
      <c r="A88" s="14" t="str">
        <f>IF(B88&lt;CONFIGURAÇÕES!$D$19,TEXT(B88,"DDDD")," ")</f>
        <v xml:space="preserve"> </v>
      </c>
      <c r="B88" s="15" t="str">
        <f>IF(B87="","",IF((B87+1)&lt;CONFIGURAÇÕES!$D$19,'AULAS REMOTAS'!B87+1,""))</f>
        <v/>
      </c>
      <c r="C88" s="14" t="str">
        <f>IF(B88="","",VLOOKUP(B88,'DIAS LETIVOS'!D81:E446,2,0))</f>
        <v/>
      </c>
      <c r="D88" s="16" t="str">
        <f>IF(B88="","",IF(VLOOKUP(B88,'DIAS LETIVOS'!D81:F446,3,0)="","",VLOOKUP(B88,'DIAS LETIVOS'!D81:F446,3,0)))</f>
        <v/>
      </c>
      <c r="E88" s="51"/>
      <c r="F88" s="51"/>
      <c r="G88" s="51"/>
      <c r="H88" s="51"/>
      <c r="I88" s="39">
        <f t="shared" si="3"/>
        <v>0</v>
      </c>
      <c r="J88" s="26" t="str">
        <f t="shared" si="4"/>
        <v/>
      </c>
    </row>
    <row r="89" spans="1:10" x14ac:dyDescent="0.2">
      <c r="A89" s="14" t="str">
        <f>IF(B89&lt;CONFIGURAÇÕES!$D$19,TEXT(B89,"DDDD")," ")</f>
        <v xml:space="preserve"> </v>
      </c>
      <c r="B89" s="15" t="str">
        <f>IF(B88="","",IF((B88+1)&lt;CONFIGURAÇÕES!$D$19,'AULAS REMOTAS'!B88+1,""))</f>
        <v/>
      </c>
      <c r="C89" s="14" t="str">
        <f>IF(B89="","",VLOOKUP(B89,'DIAS LETIVOS'!D82:E447,2,0))</f>
        <v/>
      </c>
      <c r="D89" s="16" t="str">
        <f>IF(B89="","",IF(VLOOKUP(B89,'DIAS LETIVOS'!D82:F447,3,0)="","",VLOOKUP(B89,'DIAS LETIVOS'!D82:F447,3,0)))</f>
        <v/>
      </c>
      <c r="E89" s="51"/>
      <c r="F89" s="51"/>
      <c r="G89" s="51"/>
      <c r="H89" s="51"/>
      <c r="I89" s="39">
        <f t="shared" si="3"/>
        <v>0</v>
      </c>
      <c r="J89" s="26" t="str">
        <f t="shared" si="4"/>
        <v/>
      </c>
    </row>
    <row r="90" spans="1:10" x14ac:dyDescent="0.2">
      <c r="A90" s="14" t="str">
        <f>IF(B90&lt;CONFIGURAÇÕES!$D$19,TEXT(B90,"DDDD")," ")</f>
        <v xml:space="preserve"> </v>
      </c>
      <c r="B90" s="15" t="str">
        <f>IF(B89="","",IF((B89+1)&lt;CONFIGURAÇÕES!$D$19,'AULAS REMOTAS'!B89+1,""))</f>
        <v/>
      </c>
      <c r="C90" s="14" t="str">
        <f>IF(B90="","",VLOOKUP(B90,'DIAS LETIVOS'!D83:E448,2,0))</f>
        <v/>
      </c>
      <c r="D90" s="16" t="str">
        <f>IF(B90="","",IF(VLOOKUP(B90,'DIAS LETIVOS'!D83:F448,3,0)="","",VLOOKUP(B90,'DIAS LETIVOS'!D83:F448,3,0)))</f>
        <v/>
      </c>
      <c r="E90" s="51"/>
      <c r="F90" s="51"/>
      <c r="G90" s="51"/>
      <c r="H90" s="51"/>
      <c r="I90" s="39">
        <f t="shared" si="3"/>
        <v>0</v>
      </c>
      <c r="J90" s="26" t="str">
        <f t="shared" si="4"/>
        <v/>
      </c>
    </row>
    <row r="91" spans="1:10" x14ac:dyDescent="0.2">
      <c r="A91" s="14" t="str">
        <f>IF(B91&lt;CONFIGURAÇÕES!$D$19,TEXT(B91,"DDDD")," ")</f>
        <v xml:space="preserve"> </v>
      </c>
      <c r="B91" s="15" t="str">
        <f>IF(B90="","",IF((B90+1)&lt;CONFIGURAÇÕES!$D$19,'AULAS REMOTAS'!B90+1,""))</f>
        <v/>
      </c>
      <c r="C91" s="14" t="str">
        <f>IF(B91="","",VLOOKUP(B91,'DIAS LETIVOS'!D84:E449,2,0))</f>
        <v/>
      </c>
      <c r="D91" s="16" t="str">
        <f>IF(B91="","",IF(VLOOKUP(B91,'DIAS LETIVOS'!D84:F449,3,0)="","",VLOOKUP(B91,'DIAS LETIVOS'!D84:F449,3,0)))</f>
        <v/>
      </c>
      <c r="E91" s="51"/>
      <c r="F91" s="51"/>
      <c r="G91" s="51"/>
      <c r="H91" s="51"/>
      <c r="I91" s="39">
        <f t="shared" si="3"/>
        <v>0</v>
      </c>
      <c r="J91" s="26" t="str">
        <f t="shared" si="4"/>
        <v/>
      </c>
    </row>
    <row r="92" spans="1:10" x14ac:dyDescent="0.2">
      <c r="A92" s="14" t="str">
        <f>IF(B92&lt;CONFIGURAÇÕES!$D$19,TEXT(B92,"DDDD")," ")</f>
        <v xml:space="preserve"> </v>
      </c>
      <c r="B92" s="15" t="str">
        <f>IF(B91="","",IF((B91+1)&lt;CONFIGURAÇÕES!$D$19,'AULAS REMOTAS'!B91+1,""))</f>
        <v/>
      </c>
      <c r="C92" s="14" t="str">
        <f>IF(B92="","",VLOOKUP(B92,'DIAS LETIVOS'!D85:E450,2,0))</f>
        <v/>
      </c>
      <c r="D92" s="16" t="str">
        <f>IF(B92="","",IF(VLOOKUP(B92,'DIAS LETIVOS'!D85:F450,3,0)="","",VLOOKUP(B92,'DIAS LETIVOS'!D85:F450,3,0)))</f>
        <v/>
      </c>
      <c r="E92" s="51"/>
      <c r="F92" s="51"/>
      <c r="G92" s="51"/>
      <c r="H92" s="51"/>
      <c r="I92" s="39">
        <f t="shared" si="3"/>
        <v>0</v>
      </c>
      <c r="J92" s="26" t="str">
        <f t="shared" si="4"/>
        <v/>
      </c>
    </row>
    <row r="93" spans="1:10" x14ac:dyDescent="0.2">
      <c r="A93" s="14" t="str">
        <f>IF(B93&lt;CONFIGURAÇÕES!$D$19,TEXT(B93,"DDDD")," ")</f>
        <v xml:space="preserve"> </v>
      </c>
      <c r="B93" s="15" t="str">
        <f>IF(B92="","",IF((B92+1)&lt;CONFIGURAÇÕES!$D$19,'AULAS REMOTAS'!B92+1,""))</f>
        <v/>
      </c>
      <c r="C93" s="14" t="str">
        <f>IF(B93="","",VLOOKUP(B93,'DIAS LETIVOS'!D86:E451,2,0))</f>
        <v/>
      </c>
      <c r="D93" s="16" t="str">
        <f>IF(B93="","",IF(VLOOKUP(B93,'DIAS LETIVOS'!D86:F451,3,0)="","",VLOOKUP(B93,'DIAS LETIVOS'!D86:F451,3,0)))</f>
        <v/>
      </c>
      <c r="E93" s="51"/>
      <c r="F93" s="51"/>
      <c r="G93" s="51"/>
      <c r="H93" s="51"/>
      <c r="I93" s="39">
        <f t="shared" si="3"/>
        <v>0</v>
      </c>
      <c r="J93" s="26" t="str">
        <f t="shared" si="4"/>
        <v/>
      </c>
    </row>
    <row r="94" spans="1:10" x14ac:dyDescent="0.2">
      <c r="A94" s="14" t="str">
        <f>IF(B94&lt;CONFIGURAÇÕES!$D$19,TEXT(B94,"DDDD")," ")</f>
        <v xml:space="preserve"> </v>
      </c>
      <c r="B94" s="15" t="str">
        <f>IF(B93="","",IF((B93+1)&lt;CONFIGURAÇÕES!$D$19,'AULAS REMOTAS'!B93+1,""))</f>
        <v/>
      </c>
      <c r="C94" s="14" t="str">
        <f>IF(B94="","",VLOOKUP(B94,'DIAS LETIVOS'!D87:E452,2,0))</f>
        <v/>
      </c>
      <c r="D94" s="16" t="str">
        <f>IF(B94="","",IF(VLOOKUP(B94,'DIAS LETIVOS'!D87:F452,3,0)="","",VLOOKUP(B94,'DIAS LETIVOS'!D87:F452,3,0)))</f>
        <v/>
      </c>
      <c r="E94" s="51"/>
      <c r="F94" s="51"/>
      <c r="G94" s="51"/>
      <c r="H94" s="51"/>
      <c r="I94" s="39">
        <f t="shared" si="3"/>
        <v>0</v>
      </c>
      <c r="J94" s="26" t="str">
        <f t="shared" si="4"/>
        <v/>
      </c>
    </row>
    <row r="95" spans="1:10" x14ac:dyDescent="0.2">
      <c r="A95" s="14" t="str">
        <f>IF(B95&lt;CONFIGURAÇÕES!$D$19,TEXT(B95,"DDDD")," ")</f>
        <v xml:space="preserve"> </v>
      </c>
      <c r="B95" s="15" t="str">
        <f>IF(B94="","",IF((B94+1)&lt;CONFIGURAÇÕES!$D$19,'AULAS REMOTAS'!B94+1,""))</f>
        <v/>
      </c>
      <c r="C95" s="14" t="str">
        <f>IF(B95="","",VLOOKUP(B95,'DIAS LETIVOS'!D88:E453,2,0))</f>
        <v/>
      </c>
      <c r="D95" s="16" t="str">
        <f>IF(B95="","",IF(VLOOKUP(B95,'DIAS LETIVOS'!D88:F453,3,0)="","",VLOOKUP(B95,'DIAS LETIVOS'!D88:F453,3,0)))</f>
        <v/>
      </c>
      <c r="E95" s="51"/>
      <c r="F95" s="51"/>
      <c r="G95" s="51"/>
      <c r="H95" s="51"/>
      <c r="I95" s="39">
        <f t="shared" si="3"/>
        <v>0</v>
      </c>
      <c r="J95" s="26" t="str">
        <f t="shared" si="4"/>
        <v/>
      </c>
    </row>
    <row r="96" spans="1:10" x14ac:dyDescent="0.2">
      <c r="A96" s="14" t="str">
        <f>IF(B96&lt;CONFIGURAÇÕES!$D$19,TEXT(B96,"DDDD")," ")</f>
        <v xml:space="preserve"> </v>
      </c>
      <c r="B96" s="15" t="str">
        <f>IF(B95="","",IF((B95+1)&lt;CONFIGURAÇÕES!$D$19,'AULAS REMOTAS'!B95+1,""))</f>
        <v/>
      </c>
      <c r="C96" s="14" t="str">
        <f>IF(B96="","",VLOOKUP(B96,'DIAS LETIVOS'!D89:E454,2,0))</f>
        <v/>
      </c>
      <c r="D96" s="16" t="str">
        <f>IF(B96="","",IF(VLOOKUP(B96,'DIAS LETIVOS'!D89:F454,3,0)="","",VLOOKUP(B96,'DIAS LETIVOS'!D89:F454,3,0)))</f>
        <v/>
      </c>
      <c r="E96" s="51"/>
      <c r="F96" s="51"/>
      <c r="G96" s="51"/>
      <c r="H96" s="51"/>
      <c r="I96" s="39">
        <f t="shared" si="3"/>
        <v>0</v>
      </c>
      <c r="J96" s="26" t="str">
        <f t="shared" si="4"/>
        <v/>
      </c>
    </row>
    <row r="97" spans="1:10" x14ac:dyDescent="0.2">
      <c r="A97" s="14" t="str">
        <f>IF(B97&lt;CONFIGURAÇÕES!$D$19,TEXT(B97,"DDDD")," ")</f>
        <v xml:space="preserve"> </v>
      </c>
      <c r="B97" s="15" t="str">
        <f>IF(B96="","",IF((B96+1)&lt;CONFIGURAÇÕES!$D$19,'AULAS REMOTAS'!B96+1,""))</f>
        <v/>
      </c>
      <c r="C97" s="14" t="str">
        <f>IF(B97="","",VLOOKUP(B97,'DIAS LETIVOS'!D90:E455,2,0))</f>
        <v/>
      </c>
      <c r="D97" s="16" t="str">
        <f>IF(B97="","",IF(VLOOKUP(B97,'DIAS LETIVOS'!D90:F455,3,0)="","",VLOOKUP(B97,'DIAS LETIVOS'!D90:F455,3,0)))</f>
        <v/>
      </c>
      <c r="E97" s="51"/>
      <c r="F97" s="51"/>
      <c r="G97" s="51"/>
      <c r="H97" s="51"/>
      <c r="I97" s="39">
        <f t="shared" si="3"/>
        <v>0</v>
      </c>
      <c r="J97" s="26" t="str">
        <f t="shared" si="4"/>
        <v/>
      </c>
    </row>
    <row r="98" spans="1:10" x14ac:dyDescent="0.2">
      <c r="A98" s="14" t="str">
        <f>IF(B98&lt;CONFIGURAÇÕES!$D$19,TEXT(B98,"DDDD")," ")</f>
        <v xml:space="preserve"> </v>
      </c>
      <c r="B98" s="15" t="str">
        <f>IF(B97="","",IF((B97+1)&lt;CONFIGURAÇÕES!$D$19,'AULAS REMOTAS'!B97+1,""))</f>
        <v/>
      </c>
      <c r="C98" s="14" t="str">
        <f>IF(B98="","",VLOOKUP(B98,'DIAS LETIVOS'!D91:E456,2,0))</f>
        <v/>
      </c>
      <c r="D98" s="16" t="str">
        <f>IF(B98="","",IF(VLOOKUP(B98,'DIAS LETIVOS'!D91:F456,3,0)="","",VLOOKUP(B98,'DIAS LETIVOS'!D91:F456,3,0)))</f>
        <v/>
      </c>
      <c r="E98" s="51"/>
      <c r="F98" s="51"/>
      <c r="G98" s="51"/>
      <c r="H98" s="51"/>
      <c r="I98" s="39">
        <f t="shared" si="3"/>
        <v>0</v>
      </c>
      <c r="J98" s="26" t="str">
        <f t="shared" si="4"/>
        <v/>
      </c>
    </row>
    <row r="99" spans="1:10" x14ac:dyDescent="0.2">
      <c r="A99" s="14" t="str">
        <f>IF(B99&lt;CONFIGURAÇÕES!$D$19,TEXT(B99,"DDDD")," ")</f>
        <v xml:space="preserve"> </v>
      </c>
      <c r="B99" s="15" t="str">
        <f>IF(B98="","",IF((B98+1)&lt;CONFIGURAÇÕES!$D$19,'AULAS REMOTAS'!B98+1,""))</f>
        <v/>
      </c>
      <c r="C99" s="14" t="str">
        <f>IF(B99="","",VLOOKUP(B99,'DIAS LETIVOS'!D92:E457,2,0))</f>
        <v/>
      </c>
      <c r="D99" s="16" t="str">
        <f>IF(B99="","",IF(VLOOKUP(B99,'DIAS LETIVOS'!D92:F457,3,0)="","",VLOOKUP(B99,'DIAS LETIVOS'!D92:F457,3,0)))</f>
        <v/>
      </c>
      <c r="E99" s="51"/>
      <c r="F99" s="51"/>
      <c r="G99" s="51"/>
      <c r="H99" s="51"/>
      <c r="I99" s="39">
        <f t="shared" si="3"/>
        <v>0</v>
      </c>
      <c r="J99" s="26" t="str">
        <f t="shared" si="4"/>
        <v/>
      </c>
    </row>
    <row r="100" spans="1:10" x14ac:dyDescent="0.2">
      <c r="A100" s="14" t="str">
        <f>IF(B100&lt;CONFIGURAÇÕES!$D$19,TEXT(B100,"DDDD")," ")</f>
        <v xml:space="preserve"> </v>
      </c>
      <c r="B100" s="15" t="str">
        <f>IF(B99="","",IF((B99+1)&lt;CONFIGURAÇÕES!$D$19,'AULAS REMOTAS'!B99+1,""))</f>
        <v/>
      </c>
      <c r="C100" s="14" t="str">
        <f>IF(B100="","",VLOOKUP(B100,'DIAS LETIVOS'!D93:E458,2,0))</f>
        <v/>
      </c>
      <c r="D100" s="16" t="str">
        <f>IF(B100="","",IF(VLOOKUP(B100,'DIAS LETIVOS'!D93:F458,3,0)="","",VLOOKUP(B100,'DIAS LETIVOS'!D93:F458,3,0)))</f>
        <v/>
      </c>
      <c r="E100" s="51"/>
      <c r="F100" s="51"/>
      <c r="G100" s="51"/>
      <c r="H100" s="51"/>
      <c r="I100" s="39">
        <f t="shared" si="3"/>
        <v>0</v>
      </c>
      <c r="J100" s="26" t="str">
        <f t="shared" si="4"/>
        <v/>
      </c>
    </row>
    <row r="101" spans="1:10" x14ac:dyDescent="0.2">
      <c r="A101" s="14" t="str">
        <f>IF(B101&lt;CONFIGURAÇÕES!$D$19,TEXT(B101,"DDDD")," ")</f>
        <v xml:space="preserve"> </v>
      </c>
      <c r="B101" s="15" t="str">
        <f>IF(B100="","",IF((B100+1)&lt;CONFIGURAÇÕES!$D$19,'AULAS REMOTAS'!B100+1,""))</f>
        <v/>
      </c>
      <c r="C101" s="14" t="str">
        <f>IF(B101="","",VLOOKUP(B101,'DIAS LETIVOS'!D94:E459,2,0))</f>
        <v/>
      </c>
      <c r="D101" s="16" t="str">
        <f>IF(B101="","",IF(VLOOKUP(B101,'DIAS LETIVOS'!D94:F459,3,0)="","",VLOOKUP(B101,'DIAS LETIVOS'!D94:F459,3,0)))</f>
        <v/>
      </c>
      <c r="E101" s="51"/>
      <c r="F101" s="51"/>
      <c r="G101" s="51"/>
      <c r="H101" s="51"/>
      <c r="I101" s="39">
        <f t="shared" si="3"/>
        <v>0</v>
      </c>
      <c r="J101" s="26" t="str">
        <f t="shared" si="4"/>
        <v/>
      </c>
    </row>
    <row r="102" spans="1:10" x14ac:dyDescent="0.2">
      <c r="A102" s="14" t="str">
        <f>IF(B102&lt;CONFIGURAÇÕES!$D$19,TEXT(B102,"DDDD")," ")</f>
        <v xml:space="preserve"> </v>
      </c>
      <c r="B102" s="15" t="str">
        <f>IF(B101="","",IF((B101+1)&lt;CONFIGURAÇÕES!$D$19,'AULAS REMOTAS'!B101+1,""))</f>
        <v/>
      </c>
      <c r="C102" s="14" t="str">
        <f>IF(B102="","",VLOOKUP(B102,'DIAS LETIVOS'!D95:E460,2,0))</f>
        <v/>
      </c>
      <c r="D102" s="16" t="str">
        <f>IF(B102="","",IF(VLOOKUP(B102,'DIAS LETIVOS'!D95:F460,3,0)="","",VLOOKUP(B102,'DIAS LETIVOS'!D95:F460,3,0)))</f>
        <v/>
      </c>
      <c r="E102" s="51"/>
      <c r="F102" s="51"/>
      <c r="G102" s="51"/>
      <c r="H102" s="51"/>
      <c r="I102" s="39">
        <f t="shared" si="3"/>
        <v>0</v>
      </c>
      <c r="J102" s="26" t="str">
        <f t="shared" si="4"/>
        <v/>
      </c>
    </row>
    <row r="103" spans="1:10" x14ac:dyDescent="0.2">
      <c r="A103" s="14" t="str">
        <f>IF(B103&lt;CONFIGURAÇÕES!$D$19,TEXT(B103,"DDDD")," ")</f>
        <v xml:space="preserve"> </v>
      </c>
      <c r="B103" s="15" t="str">
        <f>IF(B102="","",IF((B102+1)&lt;CONFIGURAÇÕES!$D$19,'AULAS REMOTAS'!B102+1,""))</f>
        <v/>
      </c>
      <c r="C103" s="14" t="str">
        <f>IF(B103="","",VLOOKUP(B103,'DIAS LETIVOS'!D96:E461,2,0))</f>
        <v/>
      </c>
      <c r="D103" s="16" t="str">
        <f>IF(B103="","",IF(VLOOKUP(B103,'DIAS LETIVOS'!D96:F461,3,0)="","",VLOOKUP(B103,'DIAS LETIVOS'!D96:F461,3,0)))</f>
        <v/>
      </c>
      <c r="E103" s="51"/>
      <c r="F103" s="51"/>
      <c r="G103" s="51"/>
      <c r="H103" s="51"/>
      <c r="I103" s="39">
        <f t="shared" si="3"/>
        <v>0</v>
      </c>
      <c r="J103" s="26" t="str">
        <f t="shared" si="4"/>
        <v/>
      </c>
    </row>
    <row r="104" spans="1:10" x14ac:dyDescent="0.2">
      <c r="A104" s="14" t="str">
        <f>IF(B104&lt;CONFIGURAÇÕES!$D$19,TEXT(B104,"DDDD")," ")</f>
        <v xml:space="preserve"> </v>
      </c>
      <c r="B104" s="15" t="str">
        <f>IF(B103="","",IF((B103+1)&lt;CONFIGURAÇÕES!$D$19,'AULAS REMOTAS'!B103+1,""))</f>
        <v/>
      </c>
      <c r="C104" s="14" t="str">
        <f>IF(B104="","",VLOOKUP(B104,'DIAS LETIVOS'!D97:E462,2,0))</f>
        <v/>
      </c>
      <c r="D104" s="16" t="str">
        <f>IF(B104="","",IF(VLOOKUP(B104,'DIAS LETIVOS'!D97:F462,3,0)="","",VLOOKUP(B104,'DIAS LETIVOS'!D97:F462,3,0)))</f>
        <v/>
      </c>
      <c r="E104" s="51"/>
      <c r="F104" s="51"/>
      <c r="G104" s="51"/>
      <c r="H104" s="51"/>
      <c r="I104" s="39">
        <f t="shared" si="3"/>
        <v>0</v>
      </c>
      <c r="J104" s="26" t="str">
        <f t="shared" si="4"/>
        <v/>
      </c>
    </row>
    <row r="105" spans="1:10" x14ac:dyDescent="0.2">
      <c r="A105" s="14" t="str">
        <f>IF(B105&lt;CONFIGURAÇÕES!$D$19,TEXT(B105,"DDDD")," ")</f>
        <v xml:space="preserve"> </v>
      </c>
      <c r="B105" s="15" t="str">
        <f>IF(B104="","",IF((B104+1)&lt;CONFIGURAÇÕES!$D$19,'AULAS REMOTAS'!B104+1,""))</f>
        <v/>
      </c>
      <c r="C105" s="14" t="str">
        <f>IF(B105="","",VLOOKUP(B105,'DIAS LETIVOS'!D98:E463,2,0))</f>
        <v/>
      </c>
      <c r="D105" s="16" t="str">
        <f>IF(B105="","",IF(VLOOKUP(B105,'DIAS LETIVOS'!D98:F463,3,0)="","",VLOOKUP(B105,'DIAS LETIVOS'!D98:F463,3,0)))</f>
        <v/>
      </c>
      <c r="E105" s="51"/>
      <c r="F105" s="51"/>
      <c r="G105" s="51"/>
      <c r="H105" s="51"/>
      <c r="I105" s="39">
        <f t="shared" si="3"/>
        <v>0</v>
      </c>
      <c r="J105" s="26" t="str">
        <f t="shared" si="4"/>
        <v/>
      </c>
    </row>
    <row r="106" spans="1:10" x14ac:dyDescent="0.2">
      <c r="A106" s="14" t="str">
        <f>IF(B106&lt;CONFIGURAÇÕES!$D$19,TEXT(B106,"DDDD")," ")</f>
        <v xml:space="preserve"> </v>
      </c>
      <c r="B106" s="15" t="str">
        <f>IF(B105="","",IF((B105+1)&lt;CONFIGURAÇÕES!$D$19,'AULAS REMOTAS'!B105+1,""))</f>
        <v/>
      </c>
      <c r="C106" s="14" t="str">
        <f>IF(B106="","",VLOOKUP(B106,'DIAS LETIVOS'!D99:E464,2,0))</f>
        <v/>
      </c>
      <c r="D106" s="16" t="str">
        <f>IF(B106="","",IF(VLOOKUP(B106,'DIAS LETIVOS'!D99:F464,3,0)="","",VLOOKUP(B106,'DIAS LETIVOS'!D99:F464,3,0)))</f>
        <v/>
      </c>
      <c r="E106" s="51"/>
      <c r="F106" s="51"/>
      <c r="G106" s="51"/>
      <c r="H106" s="51"/>
      <c r="I106" s="39">
        <f t="shared" si="3"/>
        <v>0</v>
      </c>
      <c r="J106" s="26" t="str">
        <f t="shared" si="4"/>
        <v/>
      </c>
    </row>
    <row r="107" spans="1:10" x14ac:dyDescent="0.2">
      <c r="A107" s="14" t="str">
        <f>IF(B107&lt;CONFIGURAÇÕES!$D$19,TEXT(B107,"DDDD")," ")</f>
        <v xml:space="preserve"> </v>
      </c>
      <c r="B107" s="15" t="str">
        <f>IF(B106="","",IF((B106+1)&lt;CONFIGURAÇÕES!$D$19,'AULAS REMOTAS'!B106+1,""))</f>
        <v/>
      </c>
      <c r="C107" s="14" t="str">
        <f>IF(B107="","",VLOOKUP(B107,'DIAS LETIVOS'!D100:E465,2,0))</f>
        <v/>
      </c>
      <c r="D107" s="16" t="str">
        <f>IF(B107="","",IF(VLOOKUP(B107,'DIAS LETIVOS'!D100:F465,3,0)="","",VLOOKUP(B107,'DIAS LETIVOS'!D100:F465,3,0)))</f>
        <v/>
      </c>
      <c r="E107" s="51"/>
      <c r="F107" s="51"/>
      <c r="G107" s="51"/>
      <c r="H107" s="51"/>
      <c r="I107" s="39">
        <f t="shared" si="3"/>
        <v>0</v>
      </c>
      <c r="J107" s="26" t="str">
        <f t="shared" si="4"/>
        <v/>
      </c>
    </row>
    <row r="108" spans="1:10" x14ac:dyDescent="0.2">
      <c r="A108" s="14" t="str">
        <f>IF(B108&lt;CONFIGURAÇÕES!$D$19,TEXT(B108,"DDDD")," ")</f>
        <v xml:space="preserve"> </v>
      </c>
      <c r="B108" s="15" t="str">
        <f>IF(B107="","",IF((B107+1)&lt;CONFIGURAÇÕES!$D$19,'AULAS REMOTAS'!B107+1,""))</f>
        <v/>
      </c>
      <c r="C108" s="14" t="str">
        <f>IF(B108="","",VLOOKUP(B108,'DIAS LETIVOS'!D101:E466,2,0))</f>
        <v/>
      </c>
      <c r="D108" s="16" t="str">
        <f>IF(B108="","",IF(VLOOKUP(B108,'DIAS LETIVOS'!D101:F466,3,0)="","",VLOOKUP(B108,'DIAS LETIVOS'!D101:F466,3,0)))</f>
        <v/>
      </c>
      <c r="E108" s="51"/>
      <c r="F108" s="51"/>
      <c r="G108" s="51"/>
      <c r="H108" s="51"/>
      <c r="I108" s="39">
        <f t="shared" si="3"/>
        <v>0</v>
      </c>
      <c r="J108" s="26" t="str">
        <f t="shared" si="4"/>
        <v/>
      </c>
    </row>
    <row r="109" spans="1:10" x14ac:dyDescent="0.2">
      <c r="A109" s="14" t="str">
        <f>IF(B109&lt;CONFIGURAÇÕES!$D$19,TEXT(B109,"DDDD")," ")</f>
        <v xml:space="preserve"> </v>
      </c>
      <c r="B109" s="15" t="str">
        <f>IF(B108="","",IF((B108+1)&lt;CONFIGURAÇÕES!$D$19,'AULAS REMOTAS'!B108+1,""))</f>
        <v/>
      </c>
      <c r="C109" s="14" t="str">
        <f>IF(B109="","",VLOOKUP(B109,'DIAS LETIVOS'!D102:E467,2,0))</f>
        <v/>
      </c>
      <c r="D109" s="16" t="str">
        <f>IF(B109="","",IF(VLOOKUP(B109,'DIAS LETIVOS'!D102:F467,3,0)="","",VLOOKUP(B109,'DIAS LETIVOS'!D102:F467,3,0)))</f>
        <v/>
      </c>
      <c r="E109" s="51"/>
      <c r="F109" s="51"/>
      <c r="G109" s="51"/>
      <c r="H109" s="51"/>
      <c r="I109" s="39">
        <f t="shared" si="3"/>
        <v>0</v>
      </c>
      <c r="J109" s="26" t="str">
        <f t="shared" si="4"/>
        <v/>
      </c>
    </row>
    <row r="110" spans="1:10" x14ac:dyDescent="0.2">
      <c r="A110" s="14" t="str">
        <f>IF(B110&lt;CONFIGURAÇÕES!$D$19,TEXT(B110,"DDDD")," ")</f>
        <v xml:space="preserve"> </v>
      </c>
      <c r="B110" s="15" t="str">
        <f>IF(B109="","",IF((B109+1)&lt;CONFIGURAÇÕES!$D$19,'AULAS REMOTAS'!B109+1,""))</f>
        <v/>
      </c>
      <c r="C110" s="14" t="str">
        <f>IF(B110="","",VLOOKUP(B110,'DIAS LETIVOS'!D103:E468,2,0))</f>
        <v/>
      </c>
      <c r="D110" s="16" t="str">
        <f>IF(B110="","",IF(VLOOKUP(B110,'DIAS LETIVOS'!D103:F468,3,0)="","",VLOOKUP(B110,'DIAS LETIVOS'!D103:F468,3,0)))</f>
        <v/>
      </c>
      <c r="E110" s="51"/>
      <c r="F110" s="51"/>
      <c r="G110" s="51"/>
      <c r="H110" s="51"/>
      <c r="I110" s="39">
        <f t="shared" si="3"/>
        <v>0</v>
      </c>
      <c r="J110" s="26" t="str">
        <f t="shared" si="4"/>
        <v/>
      </c>
    </row>
    <row r="111" spans="1:10" x14ac:dyDescent="0.2">
      <c r="A111" s="14" t="str">
        <f>IF(B111&lt;CONFIGURAÇÕES!$D$19,TEXT(B111,"DDDD")," ")</f>
        <v xml:space="preserve"> </v>
      </c>
      <c r="B111" s="15" t="str">
        <f>IF(B110="","",IF((B110+1)&lt;CONFIGURAÇÕES!$D$19,'AULAS REMOTAS'!B110+1,""))</f>
        <v/>
      </c>
      <c r="C111" s="14" t="str">
        <f>IF(B111="","",VLOOKUP(B111,'DIAS LETIVOS'!D104:E469,2,0))</f>
        <v/>
      </c>
      <c r="D111" s="16" t="str">
        <f>IF(B111="","",IF(VLOOKUP(B111,'DIAS LETIVOS'!D104:F469,3,0)="","",VLOOKUP(B111,'DIAS LETIVOS'!D104:F469,3,0)))</f>
        <v/>
      </c>
      <c r="E111" s="51"/>
      <c r="F111" s="51"/>
      <c r="G111" s="51"/>
      <c r="H111" s="51"/>
      <c r="I111" s="39">
        <f t="shared" si="3"/>
        <v>0</v>
      </c>
      <c r="J111" s="26" t="str">
        <f t="shared" si="4"/>
        <v/>
      </c>
    </row>
    <row r="112" spans="1:10" x14ac:dyDescent="0.2">
      <c r="A112" s="14" t="str">
        <f>IF(B112&lt;CONFIGURAÇÕES!$D$19,TEXT(B112,"DDDD")," ")</f>
        <v xml:space="preserve"> </v>
      </c>
      <c r="B112" s="15" t="str">
        <f>IF(B111="","",IF((B111+1)&lt;CONFIGURAÇÕES!$D$19,'AULAS REMOTAS'!B111+1,""))</f>
        <v/>
      </c>
      <c r="C112" s="14" t="str">
        <f>IF(B112="","",VLOOKUP(B112,'DIAS LETIVOS'!D105:E470,2,0))</f>
        <v/>
      </c>
      <c r="D112" s="16" t="str">
        <f>IF(B112="","",IF(VLOOKUP(B112,'DIAS LETIVOS'!D105:F470,3,0)="","",VLOOKUP(B112,'DIAS LETIVOS'!D105:F470,3,0)))</f>
        <v/>
      </c>
      <c r="E112" s="51"/>
      <c r="F112" s="51"/>
      <c r="G112" s="51"/>
      <c r="H112" s="51"/>
      <c r="I112" s="39">
        <f t="shared" si="3"/>
        <v>0</v>
      </c>
      <c r="J112" s="26" t="str">
        <f t="shared" si="4"/>
        <v/>
      </c>
    </row>
    <row r="113" spans="1:10" x14ac:dyDescent="0.2">
      <c r="A113" s="14" t="str">
        <f>IF(B113&lt;CONFIGURAÇÕES!$D$19,TEXT(B113,"DDDD")," ")</f>
        <v xml:space="preserve"> </v>
      </c>
      <c r="B113" s="15" t="str">
        <f>IF(B112="","",IF((B112+1)&lt;CONFIGURAÇÕES!$D$19,'AULAS REMOTAS'!B112+1,""))</f>
        <v/>
      </c>
      <c r="C113" s="14" t="str">
        <f>IF(B113="","",VLOOKUP(B113,'DIAS LETIVOS'!D106:E471,2,0))</f>
        <v/>
      </c>
      <c r="D113" s="16" t="str">
        <f>IF(B113="","",IF(VLOOKUP(B113,'DIAS LETIVOS'!D106:F471,3,0)="","",VLOOKUP(B113,'DIAS LETIVOS'!D106:F471,3,0)))</f>
        <v/>
      </c>
      <c r="E113" s="51"/>
      <c r="F113" s="51"/>
      <c r="G113" s="51"/>
      <c r="H113" s="51"/>
      <c r="I113" s="39">
        <f t="shared" si="3"/>
        <v>0</v>
      </c>
      <c r="J113" s="26" t="str">
        <f t="shared" si="4"/>
        <v/>
      </c>
    </row>
    <row r="114" spans="1:10" x14ac:dyDescent="0.2">
      <c r="A114" s="14" t="str">
        <f>IF(B114&lt;CONFIGURAÇÕES!$D$19,TEXT(B114,"DDDD")," ")</f>
        <v xml:space="preserve"> </v>
      </c>
      <c r="B114" s="15" t="str">
        <f>IF(B113="","",IF((B113+1)&lt;CONFIGURAÇÕES!$D$19,'AULAS REMOTAS'!B113+1,""))</f>
        <v/>
      </c>
      <c r="C114" s="14" t="str">
        <f>IF(B114="","",VLOOKUP(B114,'DIAS LETIVOS'!D107:E472,2,0))</f>
        <v/>
      </c>
      <c r="D114" s="16" t="str">
        <f>IF(B114="","",IF(VLOOKUP(B114,'DIAS LETIVOS'!D107:F472,3,0)="","",VLOOKUP(B114,'DIAS LETIVOS'!D107:F472,3,0)))</f>
        <v/>
      </c>
      <c r="E114" s="51"/>
      <c r="F114" s="51"/>
      <c r="G114" s="51"/>
      <c r="H114" s="51"/>
      <c r="I114" s="39">
        <f t="shared" si="3"/>
        <v>0</v>
      </c>
      <c r="J114" s="26" t="str">
        <f t="shared" si="4"/>
        <v/>
      </c>
    </row>
    <row r="115" spans="1:10" x14ac:dyDescent="0.2">
      <c r="A115" s="14" t="str">
        <f>IF(B115&lt;CONFIGURAÇÕES!$D$19,TEXT(B115,"DDDD")," ")</f>
        <v xml:space="preserve"> </v>
      </c>
      <c r="B115" s="15" t="str">
        <f>IF(B114="","",IF((B114+1)&lt;CONFIGURAÇÕES!$D$19,'AULAS REMOTAS'!B114+1,""))</f>
        <v/>
      </c>
      <c r="C115" s="14" t="str">
        <f>IF(B115="","",VLOOKUP(B115,'DIAS LETIVOS'!D108:E473,2,0))</f>
        <v/>
      </c>
      <c r="D115" s="16" t="str">
        <f>IF(B115="","",IF(VLOOKUP(B115,'DIAS LETIVOS'!D108:F473,3,0)="","",VLOOKUP(B115,'DIAS LETIVOS'!D108:F473,3,0)))</f>
        <v/>
      </c>
      <c r="E115" s="51"/>
      <c r="F115" s="51"/>
      <c r="G115" s="51"/>
      <c r="H115" s="51"/>
      <c r="I115" s="39">
        <f t="shared" si="3"/>
        <v>0</v>
      </c>
      <c r="J115" s="26" t="str">
        <f t="shared" si="4"/>
        <v/>
      </c>
    </row>
    <row r="116" spans="1:10" x14ac:dyDescent="0.2">
      <c r="A116" s="14" t="str">
        <f>IF(B116&lt;CONFIGURAÇÕES!$D$19,TEXT(B116,"DDDD")," ")</f>
        <v xml:space="preserve"> </v>
      </c>
      <c r="B116" s="15" t="str">
        <f>IF(B115="","",IF((B115+1)&lt;CONFIGURAÇÕES!$D$19,'AULAS REMOTAS'!B115+1,""))</f>
        <v/>
      </c>
      <c r="C116" s="14" t="str">
        <f>IF(B116="","",VLOOKUP(B116,'DIAS LETIVOS'!D109:E474,2,0))</f>
        <v/>
      </c>
      <c r="D116" s="16" t="str">
        <f>IF(B116="","",IF(VLOOKUP(B116,'DIAS LETIVOS'!D109:F474,3,0)="","",VLOOKUP(B116,'DIAS LETIVOS'!D109:F474,3,0)))</f>
        <v/>
      </c>
      <c r="E116" s="51"/>
      <c r="F116" s="51"/>
      <c r="G116" s="51"/>
      <c r="H116" s="51"/>
      <c r="I116" s="39">
        <f t="shared" si="3"/>
        <v>0</v>
      </c>
      <c r="J116" s="26" t="str">
        <f t="shared" si="4"/>
        <v/>
      </c>
    </row>
    <row r="117" spans="1:10" x14ac:dyDescent="0.2">
      <c r="A117" s="14" t="str">
        <f>IF(B117&lt;CONFIGURAÇÕES!$D$19,TEXT(B117,"DDDD")," ")</f>
        <v xml:space="preserve"> </v>
      </c>
      <c r="B117" s="15" t="str">
        <f>IF(B116="","",IF((B116+1)&lt;CONFIGURAÇÕES!$D$19,'AULAS REMOTAS'!B116+1,""))</f>
        <v/>
      </c>
      <c r="C117" s="14" t="str">
        <f>IF(B117="","",VLOOKUP(B117,'DIAS LETIVOS'!D110:E475,2,0))</f>
        <v/>
      </c>
      <c r="D117" s="16" t="str">
        <f>IF(B117="","",IF(VLOOKUP(B117,'DIAS LETIVOS'!D110:F475,3,0)="","",VLOOKUP(B117,'DIAS LETIVOS'!D110:F475,3,0)))</f>
        <v/>
      </c>
      <c r="E117" s="51"/>
      <c r="F117" s="51"/>
      <c r="G117" s="51"/>
      <c r="H117" s="51"/>
      <c r="I117" s="39">
        <f t="shared" si="3"/>
        <v>0</v>
      </c>
      <c r="J117" s="26" t="str">
        <f t="shared" si="4"/>
        <v/>
      </c>
    </row>
    <row r="118" spans="1:10" x14ac:dyDescent="0.2">
      <c r="A118" s="14" t="str">
        <f>IF(B118&lt;CONFIGURAÇÕES!$D$19,TEXT(B118,"DDDD")," ")</f>
        <v xml:space="preserve"> </v>
      </c>
      <c r="B118" s="15" t="str">
        <f>IF(B117="","",IF((B117+1)&lt;CONFIGURAÇÕES!$D$19,'AULAS REMOTAS'!B117+1,""))</f>
        <v/>
      </c>
      <c r="C118" s="14" t="str">
        <f>IF(B118="","",VLOOKUP(B118,'DIAS LETIVOS'!D111:E476,2,0))</f>
        <v/>
      </c>
      <c r="D118" s="16" t="str">
        <f>IF(B118="","",IF(VLOOKUP(B118,'DIAS LETIVOS'!D111:F476,3,0)="","",VLOOKUP(B118,'DIAS LETIVOS'!D111:F476,3,0)))</f>
        <v/>
      </c>
      <c r="E118" s="51"/>
      <c r="F118" s="51"/>
      <c r="G118" s="51"/>
      <c r="H118" s="51"/>
      <c r="I118" s="39">
        <f t="shared" si="3"/>
        <v>0</v>
      </c>
      <c r="J118" s="26" t="str">
        <f t="shared" si="4"/>
        <v/>
      </c>
    </row>
    <row r="119" spans="1:10" x14ac:dyDescent="0.2">
      <c r="A119" s="14" t="str">
        <f>IF(B119&lt;CONFIGURAÇÕES!$D$19,TEXT(B119,"DDDD")," ")</f>
        <v xml:space="preserve"> </v>
      </c>
      <c r="B119" s="15" t="str">
        <f>IF(B118="","",IF((B118+1)&lt;CONFIGURAÇÕES!$D$19,'AULAS REMOTAS'!B118+1,""))</f>
        <v/>
      </c>
      <c r="C119" s="14" t="str">
        <f>IF(B119="","",VLOOKUP(B119,'DIAS LETIVOS'!D112:E477,2,0))</f>
        <v/>
      </c>
      <c r="D119" s="16" t="str">
        <f>IF(B119="","",IF(VLOOKUP(B119,'DIAS LETIVOS'!D112:F477,3,0)="","",VLOOKUP(B119,'DIAS LETIVOS'!D112:F477,3,0)))</f>
        <v/>
      </c>
      <c r="E119" s="51"/>
      <c r="F119" s="51"/>
      <c r="G119" s="51"/>
      <c r="H119" s="51"/>
      <c r="I119" s="39">
        <f t="shared" si="3"/>
        <v>0</v>
      </c>
      <c r="J119" s="26" t="str">
        <f t="shared" si="4"/>
        <v/>
      </c>
    </row>
    <row r="120" spans="1:10" x14ac:dyDescent="0.2">
      <c r="A120" s="14" t="str">
        <f>IF(B120&lt;CONFIGURAÇÕES!$D$19,TEXT(B120,"DDDD")," ")</f>
        <v xml:space="preserve"> </v>
      </c>
      <c r="B120" s="15" t="str">
        <f>IF(B119="","",IF((B119+1)&lt;CONFIGURAÇÕES!$D$19,'AULAS REMOTAS'!B119+1,""))</f>
        <v/>
      </c>
      <c r="C120" s="14" t="str">
        <f>IF(B120="","",VLOOKUP(B120,'DIAS LETIVOS'!D113:E478,2,0))</f>
        <v/>
      </c>
      <c r="D120" s="16" t="str">
        <f>IF(B120="","",IF(VLOOKUP(B120,'DIAS LETIVOS'!D113:F478,3,0)="","",VLOOKUP(B120,'DIAS LETIVOS'!D113:F478,3,0)))</f>
        <v/>
      </c>
      <c r="E120" s="51"/>
      <c r="F120" s="51"/>
      <c r="G120" s="51"/>
      <c r="H120" s="51"/>
      <c r="I120" s="39">
        <f t="shared" si="3"/>
        <v>0</v>
      </c>
      <c r="J120" s="26" t="str">
        <f t="shared" si="4"/>
        <v/>
      </c>
    </row>
    <row r="121" spans="1:10" x14ac:dyDescent="0.2">
      <c r="A121" s="14" t="str">
        <f>IF(B121&lt;CONFIGURAÇÕES!$D$19,TEXT(B121,"DDDD")," ")</f>
        <v xml:space="preserve"> </v>
      </c>
      <c r="B121" s="15" t="str">
        <f>IF(B120="","",IF((B120+1)&lt;CONFIGURAÇÕES!$D$19,'AULAS REMOTAS'!B120+1,""))</f>
        <v/>
      </c>
      <c r="C121" s="14" t="str">
        <f>IF(B121="","",VLOOKUP(B121,'DIAS LETIVOS'!D114:E479,2,0))</f>
        <v/>
      </c>
      <c r="D121" s="16" t="str">
        <f>IF(B121="","",IF(VLOOKUP(B121,'DIAS LETIVOS'!D114:F479,3,0)="","",VLOOKUP(B121,'DIAS LETIVOS'!D114:F479,3,0)))</f>
        <v/>
      </c>
      <c r="E121" s="51"/>
      <c r="F121" s="51"/>
      <c r="G121" s="51"/>
      <c r="H121" s="51"/>
      <c r="I121" s="39">
        <f t="shared" si="3"/>
        <v>0</v>
      </c>
      <c r="J121" s="26" t="str">
        <f t="shared" si="4"/>
        <v/>
      </c>
    </row>
    <row r="122" spans="1:10" x14ac:dyDescent="0.2">
      <c r="A122" s="14" t="str">
        <f>IF(B122&lt;CONFIGURAÇÕES!$D$19,TEXT(B122,"DDDD")," ")</f>
        <v xml:space="preserve"> </v>
      </c>
      <c r="B122" s="15" t="str">
        <f>IF(B121="","",IF((B121+1)&lt;CONFIGURAÇÕES!$D$19,'AULAS REMOTAS'!B121+1,""))</f>
        <v/>
      </c>
      <c r="C122" s="14" t="str">
        <f>IF(B122="","",VLOOKUP(B122,'DIAS LETIVOS'!D115:E480,2,0))</f>
        <v/>
      </c>
      <c r="D122" s="16" t="str">
        <f>IF(B122="","",IF(VLOOKUP(B122,'DIAS LETIVOS'!D115:F480,3,0)="","",VLOOKUP(B122,'DIAS LETIVOS'!D115:F480,3,0)))</f>
        <v/>
      </c>
      <c r="E122" s="51"/>
      <c r="F122" s="51"/>
      <c r="G122" s="51"/>
      <c r="H122" s="51"/>
      <c r="I122" s="39">
        <f t="shared" si="3"/>
        <v>0</v>
      </c>
      <c r="J122" s="26" t="str">
        <f t="shared" si="4"/>
        <v/>
      </c>
    </row>
    <row r="123" spans="1:10" x14ac:dyDescent="0.2">
      <c r="A123" s="14" t="str">
        <f>IF(B123&lt;CONFIGURAÇÕES!$D$19,TEXT(B123,"DDDD")," ")</f>
        <v xml:space="preserve"> </v>
      </c>
      <c r="B123" s="15" t="str">
        <f>IF(B122="","",IF((B122+1)&lt;CONFIGURAÇÕES!$D$19,'AULAS REMOTAS'!B122+1,""))</f>
        <v/>
      </c>
      <c r="C123" s="14" t="str">
        <f>IF(B123="","",VLOOKUP(B123,'DIAS LETIVOS'!D116:E481,2,0))</f>
        <v/>
      </c>
      <c r="D123" s="16" t="str">
        <f>IF(B123="","",IF(VLOOKUP(B123,'DIAS LETIVOS'!D116:F481,3,0)="","",VLOOKUP(B123,'DIAS LETIVOS'!D116:F481,3,0)))</f>
        <v/>
      </c>
      <c r="E123" s="51"/>
      <c r="F123" s="51"/>
      <c r="G123" s="51"/>
      <c r="H123" s="51"/>
      <c r="I123" s="39">
        <f t="shared" si="3"/>
        <v>0</v>
      </c>
      <c r="J123" s="26" t="str">
        <f t="shared" si="4"/>
        <v/>
      </c>
    </row>
    <row r="124" spans="1:10" x14ac:dyDescent="0.2">
      <c r="A124" s="14" t="str">
        <f>IF(B124&lt;CONFIGURAÇÕES!$D$19,TEXT(B124,"DDDD")," ")</f>
        <v xml:space="preserve"> </v>
      </c>
      <c r="B124" s="15" t="str">
        <f>IF(B123="","",IF((B123+1)&lt;CONFIGURAÇÕES!$D$19,'AULAS REMOTAS'!B123+1,""))</f>
        <v/>
      </c>
      <c r="C124" s="14" t="str">
        <f>IF(B124="","",VLOOKUP(B124,'DIAS LETIVOS'!D117:E482,2,0))</f>
        <v/>
      </c>
      <c r="D124" s="16" t="str">
        <f>IF(B124="","",IF(VLOOKUP(B124,'DIAS LETIVOS'!D117:F482,3,0)="","",VLOOKUP(B124,'DIAS LETIVOS'!D117:F482,3,0)))</f>
        <v/>
      </c>
      <c r="E124" s="51"/>
      <c r="F124" s="51"/>
      <c r="G124" s="51"/>
      <c r="H124" s="51"/>
      <c r="I124" s="39">
        <f t="shared" si="3"/>
        <v>0</v>
      </c>
      <c r="J124" s="26" t="str">
        <f t="shared" si="4"/>
        <v/>
      </c>
    </row>
    <row r="125" spans="1:10" x14ac:dyDescent="0.2">
      <c r="A125" s="14" t="str">
        <f>IF(B125&lt;CONFIGURAÇÕES!$D$19,TEXT(B125,"DDDD")," ")</f>
        <v xml:space="preserve"> </v>
      </c>
      <c r="B125" s="15" t="str">
        <f>IF(B124="","",IF((B124+1)&lt;CONFIGURAÇÕES!$D$19,'AULAS REMOTAS'!B124+1,""))</f>
        <v/>
      </c>
      <c r="C125" s="14" t="str">
        <f>IF(B125="","",VLOOKUP(B125,'DIAS LETIVOS'!D118:E483,2,0))</f>
        <v/>
      </c>
      <c r="D125" s="16" t="str">
        <f>IF(B125="","",IF(VLOOKUP(B125,'DIAS LETIVOS'!D118:F483,3,0)="","",VLOOKUP(B125,'DIAS LETIVOS'!D118:F483,3,0)))</f>
        <v/>
      </c>
      <c r="E125" s="51"/>
      <c r="F125" s="51"/>
      <c r="G125" s="51"/>
      <c r="H125" s="51"/>
      <c r="I125" s="39">
        <f t="shared" si="3"/>
        <v>0</v>
      </c>
      <c r="J125" s="26" t="str">
        <f t="shared" si="4"/>
        <v/>
      </c>
    </row>
    <row r="126" spans="1:10" x14ac:dyDescent="0.2">
      <c r="A126" s="14" t="str">
        <f>IF(B126&lt;CONFIGURAÇÕES!$D$19,TEXT(B126,"DDDD")," ")</f>
        <v xml:space="preserve"> </v>
      </c>
      <c r="B126" s="15" t="str">
        <f>IF(B125="","",IF((B125+1)&lt;CONFIGURAÇÕES!$D$19,'AULAS REMOTAS'!B125+1,""))</f>
        <v/>
      </c>
      <c r="C126" s="14" t="str">
        <f>IF(B126="","",VLOOKUP(B126,'DIAS LETIVOS'!D119:E484,2,0))</f>
        <v/>
      </c>
      <c r="D126" s="16" t="str">
        <f>IF(B126="","",IF(VLOOKUP(B126,'DIAS LETIVOS'!D119:F484,3,0)="","",VLOOKUP(B126,'DIAS LETIVOS'!D119:F484,3,0)))</f>
        <v/>
      </c>
      <c r="E126" s="51"/>
      <c r="F126" s="51"/>
      <c r="G126" s="51"/>
      <c r="H126" s="51"/>
      <c r="I126" s="39">
        <f t="shared" si="3"/>
        <v>0</v>
      </c>
      <c r="J126" s="26" t="str">
        <f t="shared" si="4"/>
        <v/>
      </c>
    </row>
    <row r="127" spans="1:10" x14ac:dyDescent="0.2">
      <c r="A127" s="14" t="str">
        <f>IF(B127&lt;CONFIGURAÇÕES!$D$19,TEXT(B127,"DDDD")," ")</f>
        <v xml:space="preserve"> </v>
      </c>
      <c r="B127" s="15" t="str">
        <f>IF(B126="","",IF((B126+1)&lt;CONFIGURAÇÕES!$D$19,'AULAS REMOTAS'!B126+1,""))</f>
        <v/>
      </c>
      <c r="C127" s="14" t="str">
        <f>IF(B127="","",VLOOKUP(B127,'DIAS LETIVOS'!D120:E485,2,0))</f>
        <v/>
      </c>
      <c r="D127" s="16" t="str">
        <f>IF(B127="","",IF(VLOOKUP(B127,'DIAS LETIVOS'!D120:F485,3,0)="","",VLOOKUP(B127,'DIAS LETIVOS'!D120:F485,3,0)))</f>
        <v/>
      </c>
      <c r="E127" s="51"/>
      <c r="F127" s="51"/>
      <c r="G127" s="51"/>
      <c r="H127" s="51"/>
      <c r="I127" s="39">
        <f t="shared" si="3"/>
        <v>0</v>
      </c>
      <c r="J127" s="26" t="str">
        <f t="shared" si="4"/>
        <v/>
      </c>
    </row>
    <row r="128" spans="1:10" x14ac:dyDescent="0.2">
      <c r="A128" s="14" t="str">
        <f>IF(B128&lt;CONFIGURAÇÕES!$D$19,TEXT(B128,"DDDD")," ")</f>
        <v xml:space="preserve"> </v>
      </c>
      <c r="B128" s="15" t="str">
        <f>IF(B127="","",IF((B127+1)&lt;CONFIGURAÇÕES!$D$19,'AULAS REMOTAS'!B127+1,""))</f>
        <v/>
      </c>
      <c r="C128" s="14" t="str">
        <f>IF(B128="","",VLOOKUP(B128,'DIAS LETIVOS'!D121:E486,2,0))</f>
        <v/>
      </c>
      <c r="D128" s="16" t="str">
        <f>IF(B128="","",IF(VLOOKUP(B128,'DIAS LETIVOS'!D121:F486,3,0)="","",VLOOKUP(B128,'DIAS LETIVOS'!D121:F486,3,0)))</f>
        <v/>
      </c>
      <c r="E128" s="51"/>
      <c r="F128" s="51"/>
      <c r="G128" s="51"/>
      <c r="H128" s="51"/>
      <c r="I128" s="39">
        <f t="shared" si="3"/>
        <v>0</v>
      </c>
      <c r="J128" s="26" t="str">
        <f t="shared" si="4"/>
        <v/>
      </c>
    </row>
    <row r="129" spans="1:10" x14ac:dyDescent="0.2">
      <c r="A129" s="14" t="str">
        <f>IF(B129&lt;CONFIGURAÇÕES!$D$19,TEXT(B129,"DDDD")," ")</f>
        <v xml:space="preserve"> </v>
      </c>
      <c r="B129" s="15" t="str">
        <f>IF(B128="","",IF((B128+1)&lt;CONFIGURAÇÕES!$D$19,'AULAS REMOTAS'!B128+1,""))</f>
        <v/>
      </c>
      <c r="C129" s="14" t="str">
        <f>IF(B129="","",VLOOKUP(B129,'DIAS LETIVOS'!D122:E487,2,0))</f>
        <v/>
      </c>
      <c r="D129" s="16" t="str">
        <f>IF(B129="","",IF(VLOOKUP(B129,'DIAS LETIVOS'!D122:F487,3,0)="","",VLOOKUP(B129,'DIAS LETIVOS'!D122:F487,3,0)))</f>
        <v/>
      </c>
      <c r="E129" s="51"/>
      <c r="F129" s="51"/>
      <c r="G129" s="51"/>
      <c r="H129" s="51"/>
      <c r="I129" s="39">
        <f t="shared" si="3"/>
        <v>0</v>
      </c>
      <c r="J129" s="26" t="str">
        <f t="shared" si="4"/>
        <v/>
      </c>
    </row>
    <row r="130" spans="1:10" x14ac:dyDescent="0.2">
      <c r="A130" s="14" t="str">
        <f>IF(B130&lt;CONFIGURAÇÕES!$D$19,TEXT(B130,"DDDD")," ")</f>
        <v xml:space="preserve"> </v>
      </c>
      <c r="B130" s="15" t="str">
        <f>IF(B129="","",IF((B129+1)&lt;CONFIGURAÇÕES!$D$19,'AULAS REMOTAS'!B129+1,""))</f>
        <v/>
      </c>
      <c r="C130" s="14" t="str">
        <f>IF(B130="","",VLOOKUP(B130,'DIAS LETIVOS'!D123:E488,2,0))</f>
        <v/>
      </c>
      <c r="D130" s="16" t="str">
        <f>IF(B130="","",IF(VLOOKUP(B130,'DIAS LETIVOS'!D123:F488,3,0)="","",VLOOKUP(B130,'DIAS LETIVOS'!D123:F488,3,0)))</f>
        <v/>
      </c>
      <c r="E130" s="51"/>
      <c r="F130" s="51"/>
      <c r="G130" s="51"/>
      <c r="H130" s="51"/>
      <c r="I130" s="39">
        <f t="shared" si="3"/>
        <v>0</v>
      </c>
      <c r="J130" s="26" t="str">
        <f t="shared" si="4"/>
        <v/>
      </c>
    </row>
    <row r="131" spans="1:10" x14ac:dyDescent="0.2">
      <c r="A131" s="14" t="str">
        <f>IF(B131&lt;CONFIGURAÇÕES!$D$19,TEXT(B131,"DDDD")," ")</f>
        <v xml:space="preserve"> </v>
      </c>
      <c r="B131" s="15" t="str">
        <f>IF(B130="","",IF((B130+1)&lt;CONFIGURAÇÕES!$D$19,'AULAS REMOTAS'!B130+1,""))</f>
        <v/>
      </c>
      <c r="C131" s="14" t="str">
        <f>IF(B131="","",VLOOKUP(B131,'DIAS LETIVOS'!D124:E489,2,0))</f>
        <v/>
      </c>
      <c r="D131" s="16" t="str">
        <f>IF(B131="","",IF(VLOOKUP(B131,'DIAS LETIVOS'!D124:F489,3,0)="","",VLOOKUP(B131,'DIAS LETIVOS'!D124:F489,3,0)))</f>
        <v/>
      </c>
      <c r="E131" s="51"/>
      <c r="F131" s="51"/>
      <c r="G131" s="51"/>
      <c r="H131" s="51"/>
      <c r="I131" s="39">
        <f t="shared" si="3"/>
        <v>0</v>
      </c>
      <c r="J131" s="26" t="str">
        <f t="shared" si="4"/>
        <v/>
      </c>
    </row>
    <row r="132" spans="1:10" x14ac:dyDescent="0.2">
      <c r="A132" s="14" t="str">
        <f>IF(B132&lt;CONFIGURAÇÕES!$D$19,TEXT(B132,"DDDD")," ")</f>
        <v xml:space="preserve"> </v>
      </c>
      <c r="B132" s="15" t="str">
        <f>IF(B131="","",IF((B131+1)&lt;CONFIGURAÇÕES!$D$19,'AULAS REMOTAS'!B131+1,""))</f>
        <v/>
      </c>
      <c r="C132" s="14" t="str">
        <f>IF(B132="","",VLOOKUP(B132,'DIAS LETIVOS'!D125:E490,2,0))</f>
        <v/>
      </c>
      <c r="D132" s="16" t="str">
        <f>IF(B132="","",IF(VLOOKUP(B132,'DIAS LETIVOS'!D125:F490,3,0)="","",VLOOKUP(B132,'DIAS LETIVOS'!D125:F490,3,0)))</f>
        <v/>
      </c>
      <c r="E132" s="51"/>
      <c r="F132" s="51"/>
      <c r="G132" s="51"/>
      <c r="H132" s="51"/>
      <c r="I132" s="39">
        <f t="shared" si="3"/>
        <v>0</v>
      </c>
      <c r="J132" s="26" t="str">
        <f t="shared" si="4"/>
        <v/>
      </c>
    </row>
    <row r="133" spans="1:10" x14ac:dyDescent="0.2">
      <c r="A133" s="14" t="str">
        <f>IF(B133&lt;CONFIGURAÇÕES!$D$19,TEXT(B133,"DDDD")," ")</f>
        <v xml:space="preserve"> </v>
      </c>
      <c r="B133" s="15" t="str">
        <f>IF(B132="","",IF((B132+1)&lt;CONFIGURAÇÕES!$D$19,'AULAS REMOTAS'!B132+1,""))</f>
        <v/>
      </c>
      <c r="C133" s="14" t="str">
        <f>IF(B133="","",VLOOKUP(B133,'DIAS LETIVOS'!D126:E491,2,0))</f>
        <v/>
      </c>
      <c r="D133" s="16" t="str">
        <f>IF(B133="","",IF(VLOOKUP(B133,'DIAS LETIVOS'!D126:F491,3,0)="","",VLOOKUP(B133,'DIAS LETIVOS'!D126:F491,3,0)))</f>
        <v/>
      </c>
      <c r="E133" s="51"/>
      <c r="F133" s="51"/>
      <c r="G133" s="51"/>
      <c r="H133" s="51"/>
      <c r="I133" s="39">
        <f t="shared" si="3"/>
        <v>0</v>
      </c>
      <c r="J133" s="26" t="str">
        <f t="shared" si="4"/>
        <v/>
      </c>
    </row>
    <row r="134" spans="1:10" x14ac:dyDescent="0.2">
      <c r="A134" s="14" t="str">
        <f>IF(B134&lt;CONFIGURAÇÕES!$D$19,TEXT(B134,"DDDD")," ")</f>
        <v xml:space="preserve"> </v>
      </c>
      <c r="B134" s="15" t="str">
        <f>IF(B133="","",IF((B133+1)&lt;CONFIGURAÇÕES!$D$19,'AULAS REMOTAS'!B133+1,""))</f>
        <v/>
      </c>
      <c r="C134" s="14" t="str">
        <f>IF(B134="","",VLOOKUP(B134,'DIAS LETIVOS'!D127:E492,2,0))</f>
        <v/>
      </c>
      <c r="D134" s="16" t="str">
        <f>IF(B134="","",IF(VLOOKUP(B134,'DIAS LETIVOS'!D127:F492,3,0)="","",VLOOKUP(B134,'DIAS LETIVOS'!D127:F492,3,0)))</f>
        <v/>
      </c>
      <c r="E134" s="51"/>
      <c r="F134" s="51"/>
      <c r="G134" s="51"/>
      <c r="H134" s="51"/>
      <c r="I134" s="39">
        <f t="shared" si="3"/>
        <v>0</v>
      </c>
      <c r="J134" s="26" t="str">
        <f t="shared" si="4"/>
        <v/>
      </c>
    </row>
    <row r="135" spans="1:10" x14ac:dyDescent="0.2">
      <c r="A135" s="14" t="str">
        <f>IF(B135&lt;CONFIGURAÇÕES!$D$19,TEXT(B135,"DDDD")," ")</f>
        <v xml:space="preserve"> </v>
      </c>
      <c r="B135" s="15" t="str">
        <f>IF(B134="","",IF((B134+1)&lt;CONFIGURAÇÕES!$D$19,'AULAS REMOTAS'!B134+1,""))</f>
        <v/>
      </c>
      <c r="C135" s="14" t="str">
        <f>IF(B135="","",VLOOKUP(B135,'DIAS LETIVOS'!D128:E493,2,0))</f>
        <v/>
      </c>
      <c r="D135" s="16" t="str">
        <f>IF(B135="","",IF(VLOOKUP(B135,'DIAS LETIVOS'!D128:F493,3,0)="","",VLOOKUP(B135,'DIAS LETIVOS'!D128:F493,3,0)))</f>
        <v/>
      </c>
      <c r="E135" s="51"/>
      <c r="F135" s="51"/>
      <c r="G135" s="51"/>
      <c r="H135" s="51"/>
      <c r="I135" s="39">
        <f t="shared" si="3"/>
        <v>0</v>
      </c>
      <c r="J135" s="26" t="str">
        <f t="shared" si="4"/>
        <v/>
      </c>
    </row>
    <row r="136" spans="1:10" x14ac:dyDescent="0.2">
      <c r="A136" s="14" t="str">
        <f>IF(B136&lt;CONFIGURAÇÕES!$D$19,TEXT(B136,"DDDD")," ")</f>
        <v xml:space="preserve"> </v>
      </c>
      <c r="B136" s="15" t="str">
        <f>IF(B135="","",IF((B135+1)&lt;CONFIGURAÇÕES!$D$19,'AULAS REMOTAS'!B135+1,""))</f>
        <v/>
      </c>
      <c r="C136" s="14" t="str">
        <f>IF(B136="","",VLOOKUP(B136,'DIAS LETIVOS'!D129:E494,2,0))</f>
        <v/>
      </c>
      <c r="D136" s="16" t="str">
        <f>IF(B136="","",IF(VLOOKUP(B136,'DIAS LETIVOS'!D129:F494,3,0)="","",VLOOKUP(B136,'DIAS LETIVOS'!D129:F494,3,0)))</f>
        <v/>
      </c>
      <c r="E136" s="51"/>
      <c r="F136" s="51"/>
      <c r="G136" s="51"/>
      <c r="H136" s="51"/>
      <c r="I136" s="39">
        <f t="shared" si="3"/>
        <v>0</v>
      </c>
      <c r="J136" s="26" t="str">
        <f t="shared" si="4"/>
        <v/>
      </c>
    </row>
    <row r="137" spans="1:10" x14ac:dyDescent="0.2">
      <c r="A137" s="14" t="str">
        <f>IF(B137&lt;CONFIGURAÇÕES!$D$19,TEXT(B137,"DDDD")," ")</f>
        <v xml:space="preserve"> </v>
      </c>
      <c r="B137" s="15" t="str">
        <f>IF(B136="","",IF((B136+1)&lt;CONFIGURAÇÕES!$D$19,'AULAS REMOTAS'!B136+1,""))</f>
        <v/>
      </c>
      <c r="C137" s="14" t="str">
        <f>IF(B137="","",VLOOKUP(B137,'DIAS LETIVOS'!D130:E495,2,0))</f>
        <v/>
      </c>
      <c r="D137" s="16" t="str">
        <f>IF(B137="","",IF(VLOOKUP(B137,'DIAS LETIVOS'!D130:F495,3,0)="","",VLOOKUP(B137,'DIAS LETIVOS'!D130:F495,3,0)))</f>
        <v/>
      </c>
      <c r="E137" s="51"/>
      <c r="F137" s="51"/>
      <c r="G137" s="51"/>
      <c r="H137" s="51"/>
      <c r="I137" s="39">
        <f t="shared" si="3"/>
        <v>0</v>
      </c>
      <c r="J137" s="26" t="str">
        <f t="shared" si="4"/>
        <v/>
      </c>
    </row>
    <row r="138" spans="1:10" x14ac:dyDescent="0.2">
      <c r="A138" s="14" t="str">
        <f>IF(B138&lt;CONFIGURAÇÕES!$D$19,TEXT(B138,"DDDD")," ")</f>
        <v xml:space="preserve"> </v>
      </c>
      <c r="B138" s="15" t="str">
        <f>IF(B137="","",IF((B137+1)&lt;CONFIGURAÇÕES!$D$19,'AULAS REMOTAS'!B137+1,""))</f>
        <v/>
      </c>
      <c r="C138" s="14" t="str">
        <f>IF(B138="","",VLOOKUP(B138,'DIAS LETIVOS'!D131:E496,2,0))</f>
        <v/>
      </c>
      <c r="D138" s="16" t="str">
        <f>IF(B138="","",IF(VLOOKUP(B138,'DIAS LETIVOS'!D131:F496,3,0)="","",VLOOKUP(B138,'DIAS LETIVOS'!D131:F496,3,0)))</f>
        <v/>
      </c>
      <c r="E138" s="51"/>
      <c r="F138" s="51"/>
      <c r="G138" s="51"/>
      <c r="H138" s="51"/>
      <c r="I138" s="39">
        <f t="shared" si="3"/>
        <v>0</v>
      </c>
      <c r="J138" s="26" t="str">
        <f t="shared" si="4"/>
        <v/>
      </c>
    </row>
    <row r="139" spans="1:10" x14ac:dyDescent="0.2">
      <c r="A139" s="14" t="str">
        <f>IF(B139&lt;CONFIGURAÇÕES!$D$19,TEXT(B139,"DDDD")," ")</f>
        <v xml:space="preserve"> </v>
      </c>
      <c r="B139" s="15" t="str">
        <f>IF(B138="","",IF((B138+1)&lt;CONFIGURAÇÕES!$D$19,'AULAS REMOTAS'!B138+1,""))</f>
        <v/>
      </c>
      <c r="C139" s="14" t="str">
        <f>IF(B139="","",VLOOKUP(B139,'DIAS LETIVOS'!D132:E497,2,0))</f>
        <v/>
      </c>
      <c r="D139" s="16" t="str">
        <f>IF(B139="","",IF(VLOOKUP(B139,'DIAS LETIVOS'!D132:F497,3,0)="","",VLOOKUP(B139,'DIAS LETIVOS'!D132:F497,3,0)))</f>
        <v/>
      </c>
      <c r="E139" s="51"/>
      <c r="F139" s="51"/>
      <c r="G139" s="51"/>
      <c r="H139" s="51"/>
      <c r="I139" s="39">
        <f t="shared" si="3"/>
        <v>0</v>
      </c>
      <c r="J139" s="26" t="str">
        <f t="shared" si="4"/>
        <v/>
      </c>
    </row>
    <row r="140" spans="1:10" x14ac:dyDescent="0.2">
      <c r="A140" s="14" t="str">
        <f>IF(B140&lt;CONFIGURAÇÕES!$D$19,TEXT(B140,"DDDD")," ")</f>
        <v xml:space="preserve"> </v>
      </c>
      <c r="B140" s="15" t="str">
        <f>IF(B139="","",IF((B139+1)&lt;CONFIGURAÇÕES!$D$19,'AULAS REMOTAS'!B139+1,""))</f>
        <v/>
      </c>
      <c r="C140" s="14" t="str">
        <f>IF(B140="","",VLOOKUP(B140,'DIAS LETIVOS'!D133:E498,2,0))</f>
        <v/>
      </c>
      <c r="D140" s="16" t="str">
        <f>IF(B140="","",IF(VLOOKUP(B140,'DIAS LETIVOS'!D133:F498,3,0)="","",VLOOKUP(B140,'DIAS LETIVOS'!D133:F498,3,0)))</f>
        <v/>
      </c>
      <c r="E140" s="51"/>
      <c r="F140" s="51"/>
      <c r="G140" s="51"/>
      <c r="H140" s="51"/>
      <c r="I140" s="39">
        <f t="shared" ref="I140:I203" si="5">E140+F140+G140</f>
        <v>0</v>
      </c>
      <c r="J140" s="26" t="str">
        <f t="shared" ref="J140:J203" si="6">IF(I140&gt;0,0,C140)</f>
        <v/>
      </c>
    </row>
    <row r="141" spans="1:10" x14ac:dyDescent="0.2">
      <c r="A141" s="14" t="str">
        <f>IF(B141&lt;CONFIGURAÇÕES!$D$19,TEXT(B141,"DDDD")," ")</f>
        <v xml:space="preserve"> </v>
      </c>
      <c r="B141" s="15" t="str">
        <f>IF(B140="","",IF((B140+1)&lt;CONFIGURAÇÕES!$D$19,'AULAS REMOTAS'!B140+1,""))</f>
        <v/>
      </c>
      <c r="C141" s="14" t="str">
        <f>IF(B141="","",VLOOKUP(B141,'DIAS LETIVOS'!D134:E499,2,0))</f>
        <v/>
      </c>
      <c r="D141" s="16" t="str">
        <f>IF(B141="","",IF(VLOOKUP(B141,'DIAS LETIVOS'!D134:F499,3,0)="","",VLOOKUP(B141,'DIAS LETIVOS'!D134:F499,3,0)))</f>
        <v/>
      </c>
      <c r="E141" s="51"/>
      <c r="F141" s="51"/>
      <c r="G141" s="51"/>
      <c r="H141" s="51"/>
      <c r="I141" s="39">
        <f t="shared" si="5"/>
        <v>0</v>
      </c>
      <c r="J141" s="26" t="str">
        <f t="shared" si="6"/>
        <v/>
      </c>
    </row>
    <row r="142" spans="1:10" x14ac:dyDescent="0.2">
      <c r="A142" s="14" t="str">
        <f>IF(B142&lt;CONFIGURAÇÕES!$D$19,TEXT(B142,"DDDD")," ")</f>
        <v xml:space="preserve"> </v>
      </c>
      <c r="B142" s="15" t="str">
        <f>IF(B141="","",IF((B141+1)&lt;CONFIGURAÇÕES!$D$19,'AULAS REMOTAS'!B141+1,""))</f>
        <v/>
      </c>
      <c r="C142" s="14" t="str">
        <f>IF(B142="","",VLOOKUP(B142,'DIAS LETIVOS'!D135:E500,2,0))</f>
        <v/>
      </c>
      <c r="D142" s="16" t="str">
        <f>IF(B142="","",IF(VLOOKUP(B142,'DIAS LETIVOS'!D135:F500,3,0)="","",VLOOKUP(B142,'DIAS LETIVOS'!D135:F500,3,0)))</f>
        <v/>
      </c>
      <c r="E142" s="51"/>
      <c r="F142" s="51"/>
      <c r="G142" s="51"/>
      <c r="H142" s="51"/>
      <c r="I142" s="39">
        <f t="shared" si="5"/>
        <v>0</v>
      </c>
      <c r="J142" s="26" t="str">
        <f t="shared" si="6"/>
        <v/>
      </c>
    </row>
    <row r="143" spans="1:10" x14ac:dyDescent="0.2">
      <c r="A143" s="14" t="str">
        <f>IF(B143&lt;CONFIGURAÇÕES!$D$19,TEXT(B143,"DDDD")," ")</f>
        <v xml:space="preserve"> </v>
      </c>
      <c r="B143" s="15" t="str">
        <f>IF(B142="","",IF((B142+1)&lt;CONFIGURAÇÕES!$D$19,'AULAS REMOTAS'!B142+1,""))</f>
        <v/>
      </c>
      <c r="C143" s="14" t="str">
        <f>IF(B143="","",VLOOKUP(B143,'DIAS LETIVOS'!D136:E501,2,0))</f>
        <v/>
      </c>
      <c r="D143" s="16" t="str">
        <f>IF(B143="","",IF(VLOOKUP(B143,'DIAS LETIVOS'!D136:F501,3,0)="","",VLOOKUP(B143,'DIAS LETIVOS'!D136:F501,3,0)))</f>
        <v/>
      </c>
      <c r="E143" s="51"/>
      <c r="F143" s="51"/>
      <c r="G143" s="51"/>
      <c r="H143" s="51"/>
      <c r="I143" s="39">
        <f t="shared" si="5"/>
        <v>0</v>
      </c>
      <c r="J143" s="26" t="str">
        <f t="shared" si="6"/>
        <v/>
      </c>
    </row>
    <row r="144" spans="1:10" x14ac:dyDescent="0.2">
      <c r="A144" s="14" t="str">
        <f>IF(B144&lt;CONFIGURAÇÕES!$D$19,TEXT(B144,"DDDD")," ")</f>
        <v xml:space="preserve"> </v>
      </c>
      <c r="B144" s="15" t="str">
        <f>IF(B143="","",IF((B143+1)&lt;CONFIGURAÇÕES!$D$19,'AULAS REMOTAS'!B143+1,""))</f>
        <v/>
      </c>
      <c r="C144" s="14" t="str">
        <f>IF(B144="","",VLOOKUP(B144,'DIAS LETIVOS'!D137:E502,2,0))</f>
        <v/>
      </c>
      <c r="D144" s="16" t="str">
        <f>IF(B144="","",IF(VLOOKUP(B144,'DIAS LETIVOS'!D137:F502,3,0)="","",VLOOKUP(B144,'DIAS LETIVOS'!D137:F502,3,0)))</f>
        <v/>
      </c>
      <c r="E144" s="51"/>
      <c r="F144" s="51"/>
      <c r="G144" s="51"/>
      <c r="H144" s="51"/>
      <c r="I144" s="39">
        <f t="shared" si="5"/>
        <v>0</v>
      </c>
      <c r="J144" s="26" t="str">
        <f t="shared" si="6"/>
        <v/>
      </c>
    </row>
    <row r="145" spans="1:10" x14ac:dyDescent="0.2">
      <c r="A145" s="14" t="str">
        <f>IF(B145&lt;CONFIGURAÇÕES!$D$19,TEXT(B145,"DDDD")," ")</f>
        <v xml:space="preserve"> </v>
      </c>
      <c r="B145" s="15" t="str">
        <f>IF(B144="","",IF((B144+1)&lt;CONFIGURAÇÕES!$D$19,'AULAS REMOTAS'!B144+1,""))</f>
        <v/>
      </c>
      <c r="C145" s="14" t="str">
        <f>IF(B145="","",VLOOKUP(B145,'DIAS LETIVOS'!D138:E503,2,0))</f>
        <v/>
      </c>
      <c r="D145" s="16" t="str">
        <f>IF(B145="","",IF(VLOOKUP(B145,'DIAS LETIVOS'!D138:F503,3,0)="","",VLOOKUP(B145,'DIAS LETIVOS'!D138:F503,3,0)))</f>
        <v/>
      </c>
      <c r="E145" s="51"/>
      <c r="F145" s="51"/>
      <c r="G145" s="51"/>
      <c r="H145" s="51"/>
      <c r="I145" s="39">
        <f t="shared" si="5"/>
        <v>0</v>
      </c>
      <c r="J145" s="26" t="str">
        <f t="shared" si="6"/>
        <v/>
      </c>
    </row>
    <row r="146" spans="1:10" x14ac:dyDescent="0.2">
      <c r="A146" s="14" t="str">
        <f>IF(B146&lt;CONFIGURAÇÕES!$D$19,TEXT(B146,"DDDD")," ")</f>
        <v xml:space="preserve"> </v>
      </c>
      <c r="B146" s="15" t="str">
        <f>IF(B145="","",IF((B145+1)&lt;CONFIGURAÇÕES!$D$19,'AULAS REMOTAS'!B145+1,""))</f>
        <v/>
      </c>
      <c r="C146" s="14" t="str">
        <f>IF(B146="","",VLOOKUP(B146,'DIAS LETIVOS'!D139:E504,2,0))</f>
        <v/>
      </c>
      <c r="D146" s="16" t="str">
        <f>IF(B146="","",IF(VLOOKUP(B146,'DIAS LETIVOS'!D139:F504,3,0)="","",VLOOKUP(B146,'DIAS LETIVOS'!D139:F504,3,0)))</f>
        <v/>
      </c>
      <c r="E146" s="51"/>
      <c r="F146" s="51"/>
      <c r="G146" s="51"/>
      <c r="H146" s="51"/>
      <c r="I146" s="39">
        <f t="shared" si="5"/>
        <v>0</v>
      </c>
      <c r="J146" s="26" t="str">
        <f t="shared" si="6"/>
        <v/>
      </c>
    </row>
    <row r="147" spans="1:10" x14ac:dyDescent="0.2">
      <c r="A147" s="14" t="str">
        <f>IF(B147&lt;CONFIGURAÇÕES!$D$19,TEXT(B147,"DDDD")," ")</f>
        <v xml:space="preserve"> </v>
      </c>
      <c r="B147" s="15" t="str">
        <f>IF(B146="","",IF((B146+1)&lt;CONFIGURAÇÕES!$D$19,'AULAS REMOTAS'!B146+1,""))</f>
        <v/>
      </c>
      <c r="C147" s="14" t="str">
        <f>IF(B147="","",VLOOKUP(B147,'DIAS LETIVOS'!D140:E505,2,0))</f>
        <v/>
      </c>
      <c r="D147" s="16" t="str">
        <f>IF(B147="","",IF(VLOOKUP(B147,'DIAS LETIVOS'!D140:F505,3,0)="","",VLOOKUP(B147,'DIAS LETIVOS'!D140:F505,3,0)))</f>
        <v/>
      </c>
      <c r="E147" s="51"/>
      <c r="F147" s="51"/>
      <c r="G147" s="51"/>
      <c r="H147" s="51"/>
      <c r="I147" s="39">
        <f t="shared" si="5"/>
        <v>0</v>
      </c>
      <c r="J147" s="26" t="str">
        <f t="shared" si="6"/>
        <v/>
      </c>
    </row>
    <row r="148" spans="1:10" x14ac:dyDescent="0.2">
      <c r="A148" s="14" t="str">
        <f>IF(B148&lt;CONFIGURAÇÕES!$D$19,TEXT(B148,"DDDD")," ")</f>
        <v xml:space="preserve"> </v>
      </c>
      <c r="B148" s="15" t="str">
        <f>IF(B147="","",IF((B147+1)&lt;CONFIGURAÇÕES!$D$19,'AULAS REMOTAS'!B147+1,""))</f>
        <v/>
      </c>
      <c r="C148" s="14" t="str">
        <f>IF(B148="","",VLOOKUP(B148,'DIAS LETIVOS'!D141:E506,2,0))</f>
        <v/>
      </c>
      <c r="D148" s="16" t="str">
        <f>IF(B148="","",IF(VLOOKUP(B148,'DIAS LETIVOS'!D141:F506,3,0)="","",VLOOKUP(B148,'DIAS LETIVOS'!D141:F506,3,0)))</f>
        <v/>
      </c>
      <c r="E148" s="51"/>
      <c r="F148" s="51"/>
      <c r="G148" s="51"/>
      <c r="H148" s="51"/>
      <c r="I148" s="39">
        <f t="shared" si="5"/>
        <v>0</v>
      </c>
      <c r="J148" s="26" t="str">
        <f t="shared" si="6"/>
        <v/>
      </c>
    </row>
    <row r="149" spans="1:10" x14ac:dyDescent="0.2">
      <c r="A149" s="14" t="str">
        <f>IF(B149&lt;CONFIGURAÇÕES!$D$19,TEXT(B149,"DDDD")," ")</f>
        <v xml:space="preserve"> </v>
      </c>
      <c r="B149" s="15" t="str">
        <f>IF(B148="","",IF((B148+1)&lt;CONFIGURAÇÕES!$D$19,'AULAS REMOTAS'!B148+1,""))</f>
        <v/>
      </c>
      <c r="C149" s="14" t="str">
        <f>IF(B149="","",VLOOKUP(B149,'DIAS LETIVOS'!D142:E507,2,0))</f>
        <v/>
      </c>
      <c r="D149" s="16" t="str">
        <f>IF(B149="","",IF(VLOOKUP(B149,'DIAS LETIVOS'!D142:F507,3,0)="","",VLOOKUP(B149,'DIAS LETIVOS'!D142:F507,3,0)))</f>
        <v/>
      </c>
      <c r="E149" s="51"/>
      <c r="F149" s="51"/>
      <c r="G149" s="51"/>
      <c r="H149" s="51"/>
      <c r="I149" s="39">
        <f t="shared" si="5"/>
        <v>0</v>
      </c>
      <c r="J149" s="26" t="str">
        <f t="shared" si="6"/>
        <v/>
      </c>
    </row>
    <row r="150" spans="1:10" x14ac:dyDescent="0.2">
      <c r="A150" s="14" t="str">
        <f>IF(B150&lt;CONFIGURAÇÕES!$D$19,TEXT(B150,"DDDD")," ")</f>
        <v xml:space="preserve"> </v>
      </c>
      <c r="B150" s="15" t="str">
        <f>IF(B149="","",IF((B149+1)&lt;CONFIGURAÇÕES!$D$19,'AULAS REMOTAS'!B149+1,""))</f>
        <v/>
      </c>
      <c r="C150" s="14" t="str">
        <f>IF(B150="","",VLOOKUP(B150,'DIAS LETIVOS'!D143:E508,2,0))</f>
        <v/>
      </c>
      <c r="D150" s="16" t="str">
        <f>IF(B150="","",IF(VLOOKUP(B150,'DIAS LETIVOS'!D143:F508,3,0)="","",VLOOKUP(B150,'DIAS LETIVOS'!D143:F508,3,0)))</f>
        <v/>
      </c>
      <c r="E150" s="51"/>
      <c r="F150" s="51"/>
      <c r="G150" s="51"/>
      <c r="H150" s="51"/>
      <c r="I150" s="39">
        <f t="shared" si="5"/>
        <v>0</v>
      </c>
      <c r="J150" s="26" t="str">
        <f t="shared" si="6"/>
        <v/>
      </c>
    </row>
    <row r="151" spans="1:10" x14ac:dyDescent="0.2">
      <c r="A151" s="14" t="str">
        <f>IF(B151&lt;CONFIGURAÇÕES!$D$19,TEXT(B151,"DDDD")," ")</f>
        <v xml:space="preserve"> </v>
      </c>
      <c r="B151" s="15" t="str">
        <f>IF(B150="","",IF((B150+1)&lt;CONFIGURAÇÕES!$D$19,'AULAS REMOTAS'!B150+1,""))</f>
        <v/>
      </c>
      <c r="C151" s="14" t="str">
        <f>IF(B151="","",VLOOKUP(B151,'DIAS LETIVOS'!D144:E509,2,0))</f>
        <v/>
      </c>
      <c r="D151" s="16" t="str">
        <f>IF(B151="","",IF(VLOOKUP(B151,'DIAS LETIVOS'!D144:F509,3,0)="","",VLOOKUP(B151,'DIAS LETIVOS'!D144:F509,3,0)))</f>
        <v/>
      </c>
      <c r="E151" s="51"/>
      <c r="F151" s="51"/>
      <c r="G151" s="51"/>
      <c r="H151" s="51"/>
      <c r="I151" s="39">
        <f t="shared" si="5"/>
        <v>0</v>
      </c>
      <c r="J151" s="26" t="str">
        <f t="shared" si="6"/>
        <v/>
      </c>
    </row>
    <row r="152" spans="1:10" x14ac:dyDescent="0.2">
      <c r="A152" s="14" t="str">
        <f>IF(B152&lt;CONFIGURAÇÕES!$D$19,TEXT(B152,"DDDD")," ")</f>
        <v xml:space="preserve"> </v>
      </c>
      <c r="B152" s="15" t="str">
        <f>IF(B151="","",IF((B151+1)&lt;CONFIGURAÇÕES!$D$19,'AULAS REMOTAS'!B151+1,""))</f>
        <v/>
      </c>
      <c r="C152" s="14" t="str">
        <f>IF(B152="","",VLOOKUP(B152,'DIAS LETIVOS'!D145:E510,2,0))</f>
        <v/>
      </c>
      <c r="D152" s="16" t="str">
        <f>IF(B152="","",IF(VLOOKUP(B152,'DIAS LETIVOS'!D145:F510,3,0)="","",VLOOKUP(B152,'DIAS LETIVOS'!D145:F510,3,0)))</f>
        <v/>
      </c>
      <c r="E152" s="51"/>
      <c r="F152" s="51"/>
      <c r="G152" s="51"/>
      <c r="H152" s="51"/>
      <c r="I152" s="39">
        <f t="shared" si="5"/>
        <v>0</v>
      </c>
      <c r="J152" s="26" t="str">
        <f t="shared" si="6"/>
        <v/>
      </c>
    </row>
    <row r="153" spans="1:10" x14ac:dyDescent="0.2">
      <c r="A153" s="14" t="str">
        <f>IF(B153&lt;CONFIGURAÇÕES!$D$19,TEXT(B153,"DDDD")," ")</f>
        <v xml:space="preserve"> </v>
      </c>
      <c r="B153" s="15" t="str">
        <f>IF(B152="","",IF((B152+1)&lt;CONFIGURAÇÕES!$D$19,'AULAS REMOTAS'!B152+1,""))</f>
        <v/>
      </c>
      <c r="C153" s="14" t="str">
        <f>IF(B153="","",VLOOKUP(B153,'DIAS LETIVOS'!D146:E511,2,0))</f>
        <v/>
      </c>
      <c r="D153" s="16" t="str">
        <f>IF(B153="","",IF(VLOOKUP(B153,'DIAS LETIVOS'!D146:F511,3,0)="","",VLOOKUP(B153,'DIAS LETIVOS'!D146:F511,3,0)))</f>
        <v/>
      </c>
      <c r="E153" s="51"/>
      <c r="F153" s="51"/>
      <c r="G153" s="51"/>
      <c r="H153" s="51"/>
      <c r="I153" s="39">
        <f t="shared" si="5"/>
        <v>0</v>
      </c>
      <c r="J153" s="26" t="str">
        <f t="shared" si="6"/>
        <v/>
      </c>
    </row>
    <row r="154" spans="1:10" x14ac:dyDescent="0.2">
      <c r="A154" s="14" t="str">
        <f>IF(B154&lt;CONFIGURAÇÕES!$D$19,TEXT(B154,"DDDD")," ")</f>
        <v xml:space="preserve"> </v>
      </c>
      <c r="B154" s="15" t="str">
        <f>IF(B153="","",IF((B153+1)&lt;CONFIGURAÇÕES!$D$19,'AULAS REMOTAS'!B153+1,""))</f>
        <v/>
      </c>
      <c r="C154" s="14" t="str">
        <f>IF(B154="","",VLOOKUP(B154,'DIAS LETIVOS'!D147:E512,2,0))</f>
        <v/>
      </c>
      <c r="D154" s="16" t="str">
        <f>IF(B154="","",IF(VLOOKUP(B154,'DIAS LETIVOS'!D147:F512,3,0)="","",VLOOKUP(B154,'DIAS LETIVOS'!D147:F512,3,0)))</f>
        <v/>
      </c>
      <c r="E154" s="51"/>
      <c r="F154" s="51"/>
      <c r="G154" s="51"/>
      <c r="H154" s="51"/>
      <c r="I154" s="39">
        <f t="shared" si="5"/>
        <v>0</v>
      </c>
      <c r="J154" s="26" t="str">
        <f t="shared" si="6"/>
        <v/>
      </c>
    </row>
    <row r="155" spans="1:10" x14ac:dyDescent="0.2">
      <c r="A155" s="14" t="str">
        <f>IF(B155&lt;CONFIGURAÇÕES!$D$19,TEXT(B155,"DDDD")," ")</f>
        <v xml:space="preserve"> </v>
      </c>
      <c r="B155" s="15" t="str">
        <f>IF(B154="","",IF((B154+1)&lt;CONFIGURAÇÕES!$D$19,'AULAS REMOTAS'!B154+1,""))</f>
        <v/>
      </c>
      <c r="C155" s="14" t="str">
        <f>IF(B155="","",VLOOKUP(B155,'DIAS LETIVOS'!D148:E513,2,0))</f>
        <v/>
      </c>
      <c r="D155" s="16" t="str">
        <f>IF(B155="","",IF(VLOOKUP(B155,'DIAS LETIVOS'!D148:F513,3,0)="","",VLOOKUP(B155,'DIAS LETIVOS'!D148:F513,3,0)))</f>
        <v/>
      </c>
      <c r="E155" s="51"/>
      <c r="F155" s="51"/>
      <c r="G155" s="51"/>
      <c r="H155" s="51"/>
      <c r="I155" s="39">
        <f t="shared" si="5"/>
        <v>0</v>
      </c>
      <c r="J155" s="26" t="str">
        <f t="shared" si="6"/>
        <v/>
      </c>
    </row>
    <row r="156" spans="1:10" x14ac:dyDescent="0.2">
      <c r="A156" s="14" t="str">
        <f>IF(B156&lt;CONFIGURAÇÕES!$D$19,TEXT(B156,"DDDD")," ")</f>
        <v xml:space="preserve"> </v>
      </c>
      <c r="B156" s="15" t="str">
        <f>IF(B155="","",IF((B155+1)&lt;CONFIGURAÇÕES!$D$19,'AULAS REMOTAS'!B155+1,""))</f>
        <v/>
      </c>
      <c r="C156" s="14" t="str">
        <f>IF(B156="","",VLOOKUP(B156,'DIAS LETIVOS'!D149:E514,2,0))</f>
        <v/>
      </c>
      <c r="D156" s="16" t="str">
        <f>IF(B156="","",IF(VLOOKUP(B156,'DIAS LETIVOS'!D149:F514,3,0)="","",VLOOKUP(B156,'DIAS LETIVOS'!D149:F514,3,0)))</f>
        <v/>
      </c>
      <c r="E156" s="51"/>
      <c r="F156" s="51"/>
      <c r="G156" s="51"/>
      <c r="H156" s="51"/>
      <c r="I156" s="39">
        <f t="shared" si="5"/>
        <v>0</v>
      </c>
      <c r="J156" s="26" t="str">
        <f t="shared" si="6"/>
        <v/>
      </c>
    </row>
    <row r="157" spans="1:10" x14ac:dyDescent="0.2">
      <c r="A157" s="14" t="str">
        <f>IF(B157&lt;CONFIGURAÇÕES!$D$19,TEXT(B157,"DDDD")," ")</f>
        <v xml:space="preserve"> </v>
      </c>
      <c r="B157" s="15" t="str">
        <f>IF(B156="","",IF((B156+1)&lt;CONFIGURAÇÕES!$D$19,'AULAS REMOTAS'!B156+1,""))</f>
        <v/>
      </c>
      <c r="C157" s="14" t="str">
        <f>IF(B157="","",VLOOKUP(B157,'DIAS LETIVOS'!D150:E515,2,0))</f>
        <v/>
      </c>
      <c r="D157" s="16" t="str">
        <f>IF(B157="","",IF(VLOOKUP(B157,'DIAS LETIVOS'!D150:F515,3,0)="","",VLOOKUP(B157,'DIAS LETIVOS'!D150:F515,3,0)))</f>
        <v/>
      </c>
      <c r="E157" s="51"/>
      <c r="F157" s="51"/>
      <c r="G157" s="51"/>
      <c r="H157" s="51"/>
      <c r="I157" s="39">
        <f t="shared" si="5"/>
        <v>0</v>
      </c>
      <c r="J157" s="26" t="str">
        <f t="shared" si="6"/>
        <v/>
      </c>
    </row>
    <row r="158" spans="1:10" x14ac:dyDescent="0.2">
      <c r="A158" s="14" t="str">
        <f>IF(B158&lt;CONFIGURAÇÕES!$D$19,TEXT(B158,"DDDD")," ")</f>
        <v xml:space="preserve"> </v>
      </c>
      <c r="B158" s="15" t="str">
        <f>IF(B157="","",IF((B157+1)&lt;CONFIGURAÇÕES!$D$19,'AULAS REMOTAS'!B157+1,""))</f>
        <v/>
      </c>
      <c r="C158" s="14" t="str">
        <f>IF(B158="","",VLOOKUP(B158,'DIAS LETIVOS'!D151:E516,2,0))</f>
        <v/>
      </c>
      <c r="D158" s="16" t="str">
        <f>IF(B158="","",IF(VLOOKUP(B158,'DIAS LETIVOS'!D151:F516,3,0)="","",VLOOKUP(B158,'DIAS LETIVOS'!D151:F516,3,0)))</f>
        <v/>
      </c>
      <c r="E158" s="51"/>
      <c r="F158" s="51"/>
      <c r="G158" s="51"/>
      <c r="H158" s="51"/>
      <c r="I158" s="39">
        <f t="shared" si="5"/>
        <v>0</v>
      </c>
      <c r="J158" s="26" t="str">
        <f t="shared" si="6"/>
        <v/>
      </c>
    </row>
    <row r="159" spans="1:10" x14ac:dyDescent="0.2">
      <c r="A159" s="14" t="str">
        <f>IF(B159&lt;CONFIGURAÇÕES!$D$19,TEXT(B159,"DDDD")," ")</f>
        <v xml:space="preserve"> </v>
      </c>
      <c r="B159" s="15" t="str">
        <f>IF(B158="","",IF((B158+1)&lt;CONFIGURAÇÕES!$D$19,'AULAS REMOTAS'!B158+1,""))</f>
        <v/>
      </c>
      <c r="C159" s="14" t="str">
        <f>IF(B159="","",VLOOKUP(B159,'DIAS LETIVOS'!D152:E517,2,0))</f>
        <v/>
      </c>
      <c r="D159" s="16" t="str">
        <f>IF(B159="","",IF(VLOOKUP(B159,'DIAS LETIVOS'!D152:F517,3,0)="","",VLOOKUP(B159,'DIAS LETIVOS'!D152:F517,3,0)))</f>
        <v/>
      </c>
      <c r="E159" s="51"/>
      <c r="F159" s="51"/>
      <c r="G159" s="51"/>
      <c r="H159" s="51"/>
      <c r="I159" s="39">
        <f t="shared" si="5"/>
        <v>0</v>
      </c>
      <c r="J159" s="26" t="str">
        <f t="shared" si="6"/>
        <v/>
      </c>
    </row>
    <row r="160" spans="1:10" x14ac:dyDescent="0.2">
      <c r="A160" s="14" t="str">
        <f>IF(B160&lt;CONFIGURAÇÕES!$D$19,TEXT(B160,"DDDD")," ")</f>
        <v xml:space="preserve"> </v>
      </c>
      <c r="B160" s="15" t="str">
        <f>IF(B159="","",IF((B159+1)&lt;CONFIGURAÇÕES!$D$19,'AULAS REMOTAS'!B159+1,""))</f>
        <v/>
      </c>
      <c r="C160" s="14" t="str">
        <f>IF(B160="","",VLOOKUP(B160,'DIAS LETIVOS'!D153:E518,2,0))</f>
        <v/>
      </c>
      <c r="D160" s="16" t="str">
        <f>IF(B160="","",IF(VLOOKUP(B160,'DIAS LETIVOS'!D153:F518,3,0)="","",VLOOKUP(B160,'DIAS LETIVOS'!D153:F518,3,0)))</f>
        <v/>
      </c>
      <c r="E160" s="51"/>
      <c r="F160" s="51"/>
      <c r="G160" s="51"/>
      <c r="H160" s="51"/>
      <c r="I160" s="39">
        <f t="shared" si="5"/>
        <v>0</v>
      </c>
      <c r="J160" s="26" t="str">
        <f t="shared" si="6"/>
        <v/>
      </c>
    </row>
    <row r="161" spans="1:10" x14ac:dyDescent="0.2">
      <c r="A161" s="14" t="str">
        <f>IF(B161&lt;CONFIGURAÇÕES!$D$19,TEXT(B161,"DDDD")," ")</f>
        <v xml:space="preserve"> </v>
      </c>
      <c r="B161" s="15" t="str">
        <f>IF(B160="","",IF((B160+1)&lt;CONFIGURAÇÕES!$D$19,'AULAS REMOTAS'!B160+1,""))</f>
        <v/>
      </c>
      <c r="C161" s="14" t="str">
        <f>IF(B161="","",VLOOKUP(B161,'DIAS LETIVOS'!D154:E519,2,0))</f>
        <v/>
      </c>
      <c r="D161" s="16" t="str">
        <f>IF(B161="","",IF(VLOOKUP(B161,'DIAS LETIVOS'!D154:F519,3,0)="","",VLOOKUP(B161,'DIAS LETIVOS'!D154:F519,3,0)))</f>
        <v/>
      </c>
      <c r="E161" s="51"/>
      <c r="F161" s="51"/>
      <c r="G161" s="51"/>
      <c r="H161" s="51"/>
      <c r="I161" s="39">
        <f t="shared" si="5"/>
        <v>0</v>
      </c>
      <c r="J161" s="26" t="str">
        <f t="shared" si="6"/>
        <v/>
      </c>
    </row>
    <row r="162" spans="1:10" x14ac:dyDescent="0.2">
      <c r="A162" s="14" t="str">
        <f>IF(B162&lt;CONFIGURAÇÕES!$D$19,TEXT(B162,"DDDD")," ")</f>
        <v xml:space="preserve"> </v>
      </c>
      <c r="B162" s="15" t="str">
        <f>IF(B161="","",IF((B161+1)&lt;CONFIGURAÇÕES!$D$19,'AULAS REMOTAS'!B161+1,""))</f>
        <v/>
      </c>
      <c r="C162" s="14" t="str">
        <f>IF(B162="","",VLOOKUP(B162,'DIAS LETIVOS'!D155:E520,2,0))</f>
        <v/>
      </c>
      <c r="D162" s="16" t="str">
        <f>IF(B162="","",IF(VLOOKUP(B162,'DIAS LETIVOS'!D155:F520,3,0)="","",VLOOKUP(B162,'DIAS LETIVOS'!D155:F520,3,0)))</f>
        <v/>
      </c>
      <c r="E162" s="51"/>
      <c r="F162" s="51"/>
      <c r="G162" s="51"/>
      <c r="H162" s="51"/>
      <c r="I162" s="39">
        <f t="shared" si="5"/>
        <v>0</v>
      </c>
      <c r="J162" s="26" t="str">
        <f t="shared" si="6"/>
        <v/>
      </c>
    </row>
    <row r="163" spans="1:10" x14ac:dyDescent="0.2">
      <c r="A163" s="14" t="str">
        <f>IF(B163&lt;CONFIGURAÇÕES!$D$19,TEXT(B163,"DDDD")," ")</f>
        <v xml:space="preserve"> </v>
      </c>
      <c r="B163" s="15" t="str">
        <f>IF(B162="","",IF((B162+1)&lt;CONFIGURAÇÕES!$D$19,'AULAS REMOTAS'!B162+1,""))</f>
        <v/>
      </c>
      <c r="C163" s="14" t="str">
        <f>IF(B163="","",VLOOKUP(B163,'DIAS LETIVOS'!D156:E521,2,0))</f>
        <v/>
      </c>
      <c r="D163" s="16" t="str">
        <f>IF(B163="","",IF(VLOOKUP(B163,'DIAS LETIVOS'!D156:F521,3,0)="","",VLOOKUP(B163,'DIAS LETIVOS'!D156:F521,3,0)))</f>
        <v/>
      </c>
      <c r="E163" s="51"/>
      <c r="F163" s="51"/>
      <c r="G163" s="51"/>
      <c r="H163" s="51"/>
      <c r="I163" s="39">
        <f t="shared" si="5"/>
        <v>0</v>
      </c>
      <c r="J163" s="26" t="str">
        <f t="shared" si="6"/>
        <v/>
      </c>
    </row>
    <row r="164" spans="1:10" x14ac:dyDescent="0.2">
      <c r="A164" s="14" t="str">
        <f>IF(B164&lt;CONFIGURAÇÕES!$D$19,TEXT(B164,"DDDD")," ")</f>
        <v xml:space="preserve"> </v>
      </c>
      <c r="B164" s="15" t="str">
        <f>IF(B163="","",IF((B163+1)&lt;CONFIGURAÇÕES!$D$19,'AULAS REMOTAS'!B163+1,""))</f>
        <v/>
      </c>
      <c r="C164" s="14" t="str">
        <f>IF(B164="","",VLOOKUP(B164,'DIAS LETIVOS'!D157:E522,2,0))</f>
        <v/>
      </c>
      <c r="D164" s="16" t="str">
        <f>IF(B164="","",IF(VLOOKUP(B164,'DIAS LETIVOS'!D157:F522,3,0)="","",VLOOKUP(B164,'DIAS LETIVOS'!D157:F522,3,0)))</f>
        <v/>
      </c>
      <c r="E164" s="51"/>
      <c r="F164" s="51"/>
      <c r="G164" s="51"/>
      <c r="H164" s="51"/>
      <c r="I164" s="39">
        <f t="shared" si="5"/>
        <v>0</v>
      </c>
      <c r="J164" s="26" t="str">
        <f t="shared" si="6"/>
        <v/>
      </c>
    </row>
    <row r="165" spans="1:10" x14ac:dyDescent="0.2">
      <c r="A165" s="14" t="str">
        <f>IF(B165&lt;CONFIGURAÇÕES!$D$19,TEXT(B165,"DDDD")," ")</f>
        <v xml:space="preserve"> </v>
      </c>
      <c r="B165" s="15" t="str">
        <f>IF(B164="","",IF((B164+1)&lt;CONFIGURAÇÕES!$D$19,'AULAS REMOTAS'!B164+1,""))</f>
        <v/>
      </c>
      <c r="C165" s="14" t="str">
        <f>IF(B165="","",VLOOKUP(B165,'DIAS LETIVOS'!D158:E523,2,0))</f>
        <v/>
      </c>
      <c r="D165" s="16" t="str">
        <f>IF(B165="","",IF(VLOOKUP(B165,'DIAS LETIVOS'!D158:F523,3,0)="","",VLOOKUP(B165,'DIAS LETIVOS'!D158:F523,3,0)))</f>
        <v/>
      </c>
      <c r="E165" s="51"/>
      <c r="F165" s="51"/>
      <c r="G165" s="51"/>
      <c r="H165" s="51"/>
      <c r="I165" s="39">
        <f t="shared" si="5"/>
        <v>0</v>
      </c>
      <c r="J165" s="26" t="str">
        <f t="shared" si="6"/>
        <v/>
      </c>
    </row>
    <row r="166" spans="1:10" x14ac:dyDescent="0.2">
      <c r="A166" s="14" t="str">
        <f>IF(B166&lt;CONFIGURAÇÕES!$D$19,TEXT(B166,"DDDD")," ")</f>
        <v xml:space="preserve"> </v>
      </c>
      <c r="B166" s="15" t="str">
        <f>IF(B165="","",IF((B165+1)&lt;CONFIGURAÇÕES!$D$19,'AULAS REMOTAS'!B165+1,""))</f>
        <v/>
      </c>
      <c r="C166" s="14" t="str">
        <f>IF(B166="","",VLOOKUP(B166,'DIAS LETIVOS'!D159:E524,2,0))</f>
        <v/>
      </c>
      <c r="D166" s="16" t="str">
        <f>IF(B166="","",IF(VLOOKUP(B166,'DIAS LETIVOS'!D159:F524,3,0)="","",VLOOKUP(B166,'DIAS LETIVOS'!D159:F524,3,0)))</f>
        <v/>
      </c>
      <c r="E166" s="51"/>
      <c r="F166" s="51"/>
      <c r="G166" s="51"/>
      <c r="H166" s="51"/>
      <c r="I166" s="39">
        <f t="shared" si="5"/>
        <v>0</v>
      </c>
      <c r="J166" s="26" t="str">
        <f t="shared" si="6"/>
        <v/>
      </c>
    </row>
    <row r="167" spans="1:10" x14ac:dyDescent="0.2">
      <c r="A167" s="14" t="str">
        <f>IF(B167&lt;CONFIGURAÇÕES!$D$19,TEXT(B167,"DDDD")," ")</f>
        <v xml:space="preserve"> </v>
      </c>
      <c r="B167" s="15" t="str">
        <f>IF(B166="","",IF((B166+1)&lt;CONFIGURAÇÕES!$D$19,'AULAS REMOTAS'!B166+1,""))</f>
        <v/>
      </c>
      <c r="C167" s="14" t="str">
        <f>IF(B167="","",VLOOKUP(B167,'DIAS LETIVOS'!D160:E525,2,0))</f>
        <v/>
      </c>
      <c r="D167" s="16" t="str">
        <f>IF(B167="","",IF(VLOOKUP(B167,'DIAS LETIVOS'!D160:F525,3,0)="","",VLOOKUP(B167,'DIAS LETIVOS'!D160:F525,3,0)))</f>
        <v/>
      </c>
      <c r="E167" s="51"/>
      <c r="F167" s="51"/>
      <c r="G167" s="51"/>
      <c r="H167" s="51"/>
      <c r="I167" s="39">
        <f t="shared" si="5"/>
        <v>0</v>
      </c>
      <c r="J167" s="26" t="str">
        <f t="shared" si="6"/>
        <v/>
      </c>
    </row>
    <row r="168" spans="1:10" x14ac:dyDescent="0.2">
      <c r="A168" s="14" t="str">
        <f>IF(B168&lt;CONFIGURAÇÕES!$D$19,TEXT(B168,"DDDD")," ")</f>
        <v xml:space="preserve"> </v>
      </c>
      <c r="B168" s="15" t="str">
        <f>IF(B167="","",IF((B167+1)&lt;CONFIGURAÇÕES!$D$19,'AULAS REMOTAS'!B167+1,""))</f>
        <v/>
      </c>
      <c r="C168" s="14" t="str">
        <f>IF(B168="","",VLOOKUP(B168,'DIAS LETIVOS'!D161:E526,2,0))</f>
        <v/>
      </c>
      <c r="D168" s="16" t="str">
        <f>IF(B168="","",IF(VLOOKUP(B168,'DIAS LETIVOS'!D161:F526,3,0)="","",VLOOKUP(B168,'DIAS LETIVOS'!D161:F526,3,0)))</f>
        <v/>
      </c>
      <c r="E168" s="51"/>
      <c r="F168" s="51"/>
      <c r="G168" s="51"/>
      <c r="H168" s="51"/>
      <c r="I168" s="39">
        <f t="shared" si="5"/>
        <v>0</v>
      </c>
      <c r="J168" s="26" t="str">
        <f t="shared" si="6"/>
        <v/>
      </c>
    </row>
    <row r="169" spans="1:10" x14ac:dyDescent="0.2">
      <c r="A169" s="14" t="str">
        <f>IF(B169&lt;CONFIGURAÇÕES!$D$19,TEXT(B169,"DDDD")," ")</f>
        <v xml:space="preserve"> </v>
      </c>
      <c r="B169" s="15" t="str">
        <f>IF(B168="","",IF((B168+1)&lt;CONFIGURAÇÕES!$D$19,'AULAS REMOTAS'!B168+1,""))</f>
        <v/>
      </c>
      <c r="C169" s="14" t="str">
        <f>IF(B169="","",VLOOKUP(B169,'DIAS LETIVOS'!D162:E527,2,0))</f>
        <v/>
      </c>
      <c r="D169" s="16" t="str">
        <f>IF(B169="","",IF(VLOOKUP(B169,'DIAS LETIVOS'!D162:F527,3,0)="","",VLOOKUP(B169,'DIAS LETIVOS'!D162:F527,3,0)))</f>
        <v/>
      </c>
      <c r="E169" s="51"/>
      <c r="F169" s="51"/>
      <c r="G169" s="51"/>
      <c r="H169" s="51"/>
      <c r="I169" s="39">
        <f t="shared" si="5"/>
        <v>0</v>
      </c>
      <c r="J169" s="26" t="str">
        <f t="shared" si="6"/>
        <v/>
      </c>
    </row>
    <row r="170" spans="1:10" x14ac:dyDescent="0.2">
      <c r="A170" s="14" t="str">
        <f>IF(B170&lt;CONFIGURAÇÕES!$D$19,TEXT(B170,"DDDD")," ")</f>
        <v xml:space="preserve"> </v>
      </c>
      <c r="B170" s="15" t="str">
        <f>IF(B169="","",IF((B169+1)&lt;CONFIGURAÇÕES!$D$19,'AULAS REMOTAS'!B169+1,""))</f>
        <v/>
      </c>
      <c r="C170" s="14" t="str">
        <f>IF(B170="","",VLOOKUP(B170,'DIAS LETIVOS'!D163:E528,2,0))</f>
        <v/>
      </c>
      <c r="D170" s="16" t="str">
        <f>IF(B170="","",IF(VLOOKUP(B170,'DIAS LETIVOS'!D163:F528,3,0)="","",VLOOKUP(B170,'DIAS LETIVOS'!D163:F528,3,0)))</f>
        <v/>
      </c>
      <c r="E170" s="51"/>
      <c r="F170" s="51"/>
      <c r="G170" s="51"/>
      <c r="H170" s="51"/>
      <c r="I170" s="39">
        <f t="shared" si="5"/>
        <v>0</v>
      </c>
      <c r="J170" s="26" t="str">
        <f t="shared" si="6"/>
        <v/>
      </c>
    </row>
    <row r="171" spans="1:10" x14ac:dyDescent="0.2">
      <c r="A171" s="14" t="str">
        <f>IF(B171&lt;CONFIGURAÇÕES!$D$19,TEXT(B171,"DDDD")," ")</f>
        <v xml:space="preserve"> </v>
      </c>
      <c r="B171" s="15" t="str">
        <f>IF(B170="","",IF((B170+1)&lt;CONFIGURAÇÕES!$D$19,'AULAS REMOTAS'!B170+1,""))</f>
        <v/>
      </c>
      <c r="C171" s="14" t="str">
        <f>IF(B171="","",VLOOKUP(B171,'DIAS LETIVOS'!D164:E529,2,0))</f>
        <v/>
      </c>
      <c r="D171" s="16" t="str">
        <f>IF(B171="","",IF(VLOOKUP(B171,'DIAS LETIVOS'!D164:F529,3,0)="","",VLOOKUP(B171,'DIAS LETIVOS'!D164:F529,3,0)))</f>
        <v/>
      </c>
      <c r="E171" s="51"/>
      <c r="F171" s="51"/>
      <c r="G171" s="51"/>
      <c r="H171" s="51"/>
      <c r="I171" s="39">
        <f t="shared" si="5"/>
        <v>0</v>
      </c>
      <c r="J171" s="26" t="str">
        <f t="shared" si="6"/>
        <v/>
      </c>
    </row>
    <row r="172" spans="1:10" x14ac:dyDescent="0.2">
      <c r="A172" s="14" t="str">
        <f>IF(B172&lt;CONFIGURAÇÕES!$D$19,TEXT(B172,"DDDD")," ")</f>
        <v xml:space="preserve"> </v>
      </c>
      <c r="B172" s="15" t="str">
        <f>IF(B171="","",IF((B171+1)&lt;CONFIGURAÇÕES!$D$19,'AULAS REMOTAS'!B171+1,""))</f>
        <v/>
      </c>
      <c r="C172" s="14" t="str">
        <f>IF(B172="","",VLOOKUP(B172,'DIAS LETIVOS'!D165:E530,2,0))</f>
        <v/>
      </c>
      <c r="D172" s="16" t="str">
        <f>IF(B172="","",IF(VLOOKUP(B172,'DIAS LETIVOS'!D165:F530,3,0)="","",VLOOKUP(B172,'DIAS LETIVOS'!D165:F530,3,0)))</f>
        <v/>
      </c>
      <c r="E172" s="51"/>
      <c r="F172" s="51"/>
      <c r="G172" s="51"/>
      <c r="H172" s="51"/>
      <c r="I172" s="39">
        <f t="shared" si="5"/>
        <v>0</v>
      </c>
      <c r="J172" s="26" t="str">
        <f t="shared" si="6"/>
        <v/>
      </c>
    </row>
    <row r="173" spans="1:10" x14ac:dyDescent="0.2">
      <c r="A173" s="14" t="str">
        <f>IF(B173&lt;CONFIGURAÇÕES!$D$19,TEXT(B173,"DDDD")," ")</f>
        <v xml:space="preserve"> </v>
      </c>
      <c r="B173" s="15" t="str">
        <f>IF(B172="","",IF((B172+1)&lt;CONFIGURAÇÕES!$D$19,'AULAS REMOTAS'!B172+1,""))</f>
        <v/>
      </c>
      <c r="C173" s="14" t="str">
        <f>IF(B173="","",VLOOKUP(B173,'DIAS LETIVOS'!D166:E531,2,0))</f>
        <v/>
      </c>
      <c r="D173" s="16" t="str">
        <f>IF(B173="","",IF(VLOOKUP(B173,'DIAS LETIVOS'!D166:F531,3,0)="","",VLOOKUP(B173,'DIAS LETIVOS'!D166:F531,3,0)))</f>
        <v/>
      </c>
      <c r="E173" s="51"/>
      <c r="F173" s="51"/>
      <c r="G173" s="51"/>
      <c r="H173" s="51"/>
      <c r="I173" s="39">
        <f t="shared" si="5"/>
        <v>0</v>
      </c>
      <c r="J173" s="26" t="str">
        <f t="shared" si="6"/>
        <v/>
      </c>
    </row>
    <row r="174" spans="1:10" x14ac:dyDescent="0.2">
      <c r="A174" s="14" t="str">
        <f>IF(B174&lt;CONFIGURAÇÕES!$D$19,TEXT(B174,"DDDD")," ")</f>
        <v xml:space="preserve"> </v>
      </c>
      <c r="B174" s="15" t="str">
        <f>IF(B173="","",IF((B173+1)&lt;CONFIGURAÇÕES!$D$19,'AULAS REMOTAS'!B173+1,""))</f>
        <v/>
      </c>
      <c r="C174" s="14" t="str">
        <f>IF(B174="","",VLOOKUP(B174,'DIAS LETIVOS'!D167:E532,2,0))</f>
        <v/>
      </c>
      <c r="D174" s="16" t="str">
        <f>IF(B174="","",IF(VLOOKUP(B174,'DIAS LETIVOS'!D167:F532,3,0)="","",VLOOKUP(B174,'DIAS LETIVOS'!D167:F532,3,0)))</f>
        <v/>
      </c>
      <c r="E174" s="51"/>
      <c r="F174" s="51"/>
      <c r="G174" s="51"/>
      <c r="H174" s="51"/>
      <c r="I174" s="39">
        <f t="shared" si="5"/>
        <v>0</v>
      </c>
      <c r="J174" s="26" t="str">
        <f t="shared" si="6"/>
        <v/>
      </c>
    </row>
    <row r="175" spans="1:10" x14ac:dyDescent="0.2">
      <c r="A175" s="14" t="str">
        <f>IF(B175&lt;CONFIGURAÇÕES!$D$19,TEXT(B175,"DDDD")," ")</f>
        <v xml:space="preserve"> </v>
      </c>
      <c r="B175" s="15" t="str">
        <f>IF(B174="","",IF((B174+1)&lt;CONFIGURAÇÕES!$D$19,'AULAS REMOTAS'!B174+1,""))</f>
        <v/>
      </c>
      <c r="C175" s="14" t="str">
        <f>IF(B175="","",VLOOKUP(B175,'DIAS LETIVOS'!D168:E533,2,0))</f>
        <v/>
      </c>
      <c r="D175" s="16" t="str">
        <f>IF(B175="","",IF(VLOOKUP(B175,'DIAS LETIVOS'!D168:F533,3,0)="","",VLOOKUP(B175,'DIAS LETIVOS'!D168:F533,3,0)))</f>
        <v/>
      </c>
      <c r="E175" s="51"/>
      <c r="F175" s="51"/>
      <c r="G175" s="51"/>
      <c r="H175" s="51"/>
      <c r="I175" s="39">
        <f t="shared" si="5"/>
        <v>0</v>
      </c>
      <c r="J175" s="26" t="str">
        <f t="shared" si="6"/>
        <v/>
      </c>
    </row>
    <row r="176" spans="1:10" x14ac:dyDescent="0.2">
      <c r="A176" s="14" t="str">
        <f>IF(B176&lt;CONFIGURAÇÕES!$D$19,TEXT(B176,"DDDD")," ")</f>
        <v xml:space="preserve"> </v>
      </c>
      <c r="B176" s="15" t="str">
        <f>IF(B175="","",IF((B175+1)&lt;CONFIGURAÇÕES!$D$19,'AULAS REMOTAS'!B175+1,""))</f>
        <v/>
      </c>
      <c r="C176" s="14" t="str">
        <f>IF(B176="","",VLOOKUP(B176,'DIAS LETIVOS'!D169:E534,2,0))</f>
        <v/>
      </c>
      <c r="D176" s="16" t="str">
        <f>IF(B176="","",IF(VLOOKUP(B176,'DIAS LETIVOS'!D169:F534,3,0)="","",VLOOKUP(B176,'DIAS LETIVOS'!D169:F534,3,0)))</f>
        <v/>
      </c>
      <c r="E176" s="51"/>
      <c r="F176" s="51"/>
      <c r="G176" s="51"/>
      <c r="H176" s="51"/>
      <c r="I176" s="39">
        <f t="shared" si="5"/>
        <v>0</v>
      </c>
      <c r="J176" s="26" t="str">
        <f t="shared" si="6"/>
        <v/>
      </c>
    </row>
    <row r="177" spans="1:10" x14ac:dyDescent="0.2">
      <c r="A177" s="14" t="str">
        <f>IF(B177&lt;CONFIGURAÇÕES!$D$19,TEXT(B177,"DDDD")," ")</f>
        <v xml:space="preserve"> </v>
      </c>
      <c r="B177" s="15" t="str">
        <f>IF(B176="","",IF((B176+1)&lt;CONFIGURAÇÕES!$D$19,'AULAS REMOTAS'!B176+1,""))</f>
        <v/>
      </c>
      <c r="C177" s="14" t="str">
        <f>IF(B177="","",VLOOKUP(B177,'DIAS LETIVOS'!D170:E535,2,0))</f>
        <v/>
      </c>
      <c r="D177" s="16" t="str">
        <f>IF(B177="","",IF(VLOOKUP(B177,'DIAS LETIVOS'!D170:F535,3,0)="","",VLOOKUP(B177,'DIAS LETIVOS'!D170:F535,3,0)))</f>
        <v/>
      </c>
      <c r="E177" s="51"/>
      <c r="F177" s="51"/>
      <c r="G177" s="51"/>
      <c r="H177" s="51"/>
      <c r="I177" s="39">
        <f t="shared" si="5"/>
        <v>0</v>
      </c>
      <c r="J177" s="26" t="str">
        <f t="shared" si="6"/>
        <v/>
      </c>
    </row>
    <row r="178" spans="1:10" x14ac:dyDescent="0.2">
      <c r="A178" s="14" t="str">
        <f>IF(B178&lt;CONFIGURAÇÕES!$D$19,TEXT(B178,"DDDD")," ")</f>
        <v xml:space="preserve"> </v>
      </c>
      <c r="B178" s="15" t="str">
        <f>IF(B177="","",IF((B177+1)&lt;CONFIGURAÇÕES!$D$19,'AULAS REMOTAS'!B177+1,""))</f>
        <v/>
      </c>
      <c r="C178" s="14" t="str">
        <f>IF(B178="","",VLOOKUP(B178,'DIAS LETIVOS'!D171:E536,2,0))</f>
        <v/>
      </c>
      <c r="D178" s="16" t="str">
        <f>IF(B178="","",IF(VLOOKUP(B178,'DIAS LETIVOS'!D171:F536,3,0)="","",VLOOKUP(B178,'DIAS LETIVOS'!D171:F536,3,0)))</f>
        <v/>
      </c>
      <c r="E178" s="51"/>
      <c r="F178" s="51"/>
      <c r="G178" s="51"/>
      <c r="H178" s="51"/>
      <c r="I178" s="39">
        <f t="shared" si="5"/>
        <v>0</v>
      </c>
      <c r="J178" s="26" t="str">
        <f t="shared" si="6"/>
        <v/>
      </c>
    </row>
    <row r="179" spans="1:10" x14ac:dyDescent="0.2">
      <c r="A179" s="14" t="str">
        <f>IF(B179&lt;CONFIGURAÇÕES!$D$19,TEXT(B179,"DDDD")," ")</f>
        <v xml:space="preserve"> </v>
      </c>
      <c r="B179" s="15" t="str">
        <f>IF(B178="","",IF((B178+1)&lt;CONFIGURAÇÕES!$D$19,'AULAS REMOTAS'!B178+1,""))</f>
        <v/>
      </c>
      <c r="C179" s="14" t="str">
        <f>IF(B179="","",VLOOKUP(B179,'DIAS LETIVOS'!D172:E537,2,0))</f>
        <v/>
      </c>
      <c r="D179" s="16" t="str">
        <f>IF(B179="","",IF(VLOOKUP(B179,'DIAS LETIVOS'!D172:F537,3,0)="","",VLOOKUP(B179,'DIAS LETIVOS'!D172:F537,3,0)))</f>
        <v/>
      </c>
      <c r="E179" s="51"/>
      <c r="F179" s="51"/>
      <c r="G179" s="51"/>
      <c r="H179" s="51"/>
      <c r="I179" s="39">
        <f t="shared" si="5"/>
        <v>0</v>
      </c>
      <c r="J179" s="26" t="str">
        <f t="shared" si="6"/>
        <v/>
      </c>
    </row>
    <row r="180" spans="1:10" x14ac:dyDescent="0.2">
      <c r="A180" s="14" t="str">
        <f>IF(B180&lt;CONFIGURAÇÕES!$D$19,TEXT(B180,"DDDD")," ")</f>
        <v xml:space="preserve"> </v>
      </c>
      <c r="B180" s="15" t="str">
        <f>IF(B179="","",IF((B179+1)&lt;CONFIGURAÇÕES!$D$19,'AULAS REMOTAS'!B179+1,""))</f>
        <v/>
      </c>
      <c r="C180" s="14" t="str">
        <f>IF(B180="","",VLOOKUP(B180,'DIAS LETIVOS'!D173:E538,2,0))</f>
        <v/>
      </c>
      <c r="D180" s="16" t="str">
        <f>IF(B180="","",IF(VLOOKUP(B180,'DIAS LETIVOS'!D173:F538,3,0)="","",VLOOKUP(B180,'DIAS LETIVOS'!D173:F538,3,0)))</f>
        <v/>
      </c>
      <c r="E180" s="51"/>
      <c r="F180" s="51"/>
      <c r="G180" s="51"/>
      <c r="H180" s="51"/>
      <c r="I180" s="39">
        <f t="shared" si="5"/>
        <v>0</v>
      </c>
      <c r="J180" s="26" t="str">
        <f t="shared" si="6"/>
        <v/>
      </c>
    </row>
    <row r="181" spans="1:10" x14ac:dyDescent="0.2">
      <c r="A181" s="14" t="str">
        <f>IF(B181&lt;CONFIGURAÇÕES!$D$19,TEXT(B181,"DDDD")," ")</f>
        <v xml:space="preserve"> </v>
      </c>
      <c r="B181" s="15" t="str">
        <f>IF(B180="","",IF((B180+1)&lt;CONFIGURAÇÕES!$D$19,'AULAS REMOTAS'!B180+1,""))</f>
        <v/>
      </c>
      <c r="C181" s="14" t="str">
        <f>IF(B181="","",VLOOKUP(B181,'DIAS LETIVOS'!D174:E539,2,0))</f>
        <v/>
      </c>
      <c r="D181" s="16" t="str">
        <f>IF(B181="","",IF(VLOOKUP(B181,'DIAS LETIVOS'!D174:F539,3,0)="","",VLOOKUP(B181,'DIAS LETIVOS'!D174:F539,3,0)))</f>
        <v/>
      </c>
      <c r="E181" s="51"/>
      <c r="F181" s="51"/>
      <c r="G181" s="51"/>
      <c r="H181" s="51"/>
      <c r="I181" s="39">
        <f t="shared" si="5"/>
        <v>0</v>
      </c>
      <c r="J181" s="26" t="str">
        <f t="shared" si="6"/>
        <v/>
      </c>
    </row>
    <row r="182" spans="1:10" x14ac:dyDescent="0.2">
      <c r="A182" s="14" t="str">
        <f>IF(B182&lt;CONFIGURAÇÕES!$D$19,TEXT(B182,"DDDD")," ")</f>
        <v xml:space="preserve"> </v>
      </c>
      <c r="B182" s="15" t="str">
        <f>IF(B181="","",IF((B181+1)&lt;CONFIGURAÇÕES!$D$19,'AULAS REMOTAS'!B181+1,""))</f>
        <v/>
      </c>
      <c r="C182" s="14" t="str">
        <f>IF(B182="","",VLOOKUP(B182,'DIAS LETIVOS'!D175:E540,2,0))</f>
        <v/>
      </c>
      <c r="D182" s="16" t="str">
        <f>IF(B182="","",IF(VLOOKUP(B182,'DIAS LETIVOS'!D175:F540,3,0)="","",VLOOKUP(B182,'DIAS LETIVOS'!D175:F540,3,0)))</f>
        <v/>
      </c>
      <c r="E182" s="51"/>
      <c r="F182" s="51"/>
      <c r="G182" s="51"/>
      <c r="H182" s="51"/>
      <c r="I182" s="39">
        <f t="shared" si="5"/>
        <v>0</v>
      </c>
      <c r="J182" s="26" t="str">
        <f t="shared" si="6"/>
        <v/>
      </c>
    </row>
    <row r="183" spans="1:10" x14ac:dyDescent="0.2">
      <c r="A183" s="14" t="str">
        <f>IF(B183&lt;CONFIGURAÇÕES!$D$19,TEXT(B183,"DDDD")," ")</f>
        <v xml:space="preserve"> </v>
      </c>
      <c r="B183" s="15" t="str">
        <f>IF(B182="","",IF((B182+1)&lt;CONFIGURAÇÕES!$D$19,'AULAS REMOTAS'!B182+1,""))</f>
        <v/>
      </c>
      <c r="C183" s="14" t="str">
        <f>IF(B183="","",VLOOKUP(B183,'DIAS LETIVOS'!D176:E541,2,0))</f>
        <v/>
      </c>
      <c r="D183" s="16" t="str">
        <f>IF(B183="","",IF(VLOOKUP(B183,'DIAS LETIVOS'!D176:F541,3,0)="","",VLOOKUP(B183,'DIAS LETIVOS'!D176:F541,3,0)))</f>
        <v/>
      </c>
      <c r="E183" s="51"/>
      <c r="F183" s="51"/>
      <c r="G183" s="51"/>
      <c r="H183" s="51"/>
      <c r="I183" s="39">
        <f t="shared" si="5"/>
        <v>0</v>
      </c>
      <c r="J183" s="26" t="str">
        <f t="shared" si="6"/>
        <v/>
      </c>
    </row>
    <row r="184" spans="1:10" x14ac:dyDescent="0.2">
      <c r="A184" s="14" t="str">
        <f>IF(B184&lt;CONFIGURAÇÕES!$D$19,TEXT(B184,"DDDD")," ")</f>
        <v xml:space="preserve"> </v>
      </c>
      <c r="B184" s="15" t="str">
        <f>IF(B183="","",IF((B183+1)&lt;CONFIGURAÇÕES!$D$19,'AULAS REMOTAS'!B183+1,""))</f>
        <v/>
      </c>
      <c r="C184" s="14" t="str">
        <f>IF(B184="","",VLOOKUP(B184,'DIAS LETIVOS'!D177:E542,2,0))</f>
        <v/>
      </c>
      <c r="D184" s="16" t="str">
        <f>IF(B184="","",IF(VLOOKUP(B184,'DIAS LETIVOS'!D177:F542,3,0)="","",VLOOKUP(B184,'DIAS LETIVOS'!D177:F542,3,0)))</f>
        <v/>
      </c>
      <c r="E184" s="51"/>
      <c r="F184" s="51"/>
      <c r="G184" s="51"/>
      <c r="H184" s="51"/>
      <c r="I184" s="39">
        <f t="shared" si="5"/>
        <v>0</v>
      </c>
      <c r="J184" s="26" t="str">
        <f t="shared" si="6"/>
        <v/>
      </c>
    </row>
    <row r="185" spans="1:10" x14ac:dyDescent="0.2">
      <c r="A185" s="14" t="str">
        <f>IF(B185&lt;CONFIGURAÇÕES!$D$19,TEXT(B185,"DDDD")," ")</f>
        <v xml:space="preserve"> </v>
      </c>
      <c r="B185" s="15" t="str">
        <f>IF(B184="","",IF((B184+1)&lt;CONFIGURAÇÕES!$D$19,'AULAS REMOTAS'!B184+1,""))</f>
        <v/>
      </c>
      <c r="C185" s="14" t="str">
        <f>IF(B185="","",VLOOKUP(B185,'DIAS LETIVOS'!D178:E543,2,0))</f>
        <v/>
      </c>
      <c r="D185" s="16" t="str">
        <f>IF(B185="","",IF(VLOOKUP(B185,'DIAS LETIVOS'!D178:F543,3,0)="","",VLOOKUP(B185,'DIAS LETIVOS'!D178:F543,3,0)))</f>
        <v/>
      </c>
      <c r="E185" s="51"/>
      <c r="F185" s="51"/>
      <c r="G185" s="51"/>
      <c r="H185" s="51"/>
      <c r="I185" s="39">
        <f t="shared" si="5"/>
        <v>0</v>
      </c>
      <c r="J185" s="26" t="str">
        <f t="shared" si="6"/>
        <v/>
      </c>
    </row>
    <row r="186" spans="1:10" x14ac:dyDescent="0.2">
      <c r="A186" s="14" t="str">
        <f>IF(B186&lt;CONFIGURAÇÕES!$D$19,TEXT(B186,"DDDD")," ")</f>
        <v xml:space="preserve"> </v>
      </c>
      <c r="B186" s="15" t="str">
        <f>IF(B185="","",IF((B185+1)&lt;CONFIGURAÇÕES!$D$19,'AULAS REMOTAS'!B185+1,""))</f>
        <v/>
      </c>
      <c r="C186" s="14" t="str">
        <f>IF(B186="","",VLOOKUP(B186,'DIAS LETIVOS'!D179:E544,2,0))</f>
        <v/>
      </c>
      <c r="D186" s="16" t="str">
        <f>IF(B186="","",IF(VLOOKUP(B186,'DIAS LETIVOS'!D179:F544,3,0)="","",VLOOKUP(B186,'DIAS LETIVOS'!D179:F544,3,0)))</f>
        <v/>
      </c>
      <c r="E186" s="51"/>
      <c r="F186" s="51"/>
      <c r="G186" s="51"/>
      <c r="H186" s="51"/>
      <c r="I186" s="39">
        <f t="shared" si="5"/>
        <v>0</v>
      </c>
      <c r="J186" s="26" t="str">
        <f t="shared" si="6"/>
        <v/>
      </c>
    </row>
    <row r="187" spans="1:10" x14ac:dyDescent="0.2">
      <c r="A187" s="14" t="str">
        <f>IF(B187&lt;CONFIGURAÇÕES!$D$19,TEXT(B187,"DDDD")," ")</f>
        <v xml:space="preserve"> </v>
      </c>
      <c r="B187" s="15" t="str">
        <f>IF(B186="","",IF((B186+1)&lt;CONFIGURAÇÕES!$D$19,'AULAS REMOTAS'!B186+1,""))</f>
        <v/>
      </c>
      <c r="C187" s="14" t="str">
        <f>IF(B187="","",VLOOKUP(B187,'DIAS LETIVOS'!D180:E545,2,0))</f>
        <v/>
      </c>
      <c r="D187" s="16" t="str">
        <f>IF(B187="","",IF(VLOOKUP(B187,'DIAS LETIVOS'!D180:F545,3,0)="","",VLOOKUP(B187,'DIAS LETIVOS'!D180:F545,3,0)))</f>
        <v/>
      </c>
      <c r="E187" s="51"/>
      <c r="F187" s="51"/>
      <c r="G187" s="51"/>
      <c r="H187" s="51"/>
      <c r="I187" s="39">
        <f t="shared" si="5"/>
        <v>0</v>
      </c>
      <c r="J187" s="26" t="str">
        <f t="shared" si="6"/>
        <v/>
      </c>
    </row>
    <row r="188" spans="1:10" x14ac:dyDescent="0.2">
      <c r="A188" s="14" t="str">
        <f>IF(B188&lt;CONFIGURAÇÕES!$D$19,TEXT(B188,"DDDD")," ")</f>
        <v xml:space="preserve"> </v>
      </c>
      <c r="B188" s="15" t="str">
        <f>IF(B187="","",IF((B187+1)&lt;CONFIGURAÇÕES!$D$19,'AULAS REMOTAS'!B187+1,""))</f>
        <v/>
      </c>
      <c r="C188" s="14" t="str">
        <f>IF(B188="","",VLOOKUP(B188,'DIAS LETIVOS'!D181:E546,2,0))</f>
        <v/>
      </c>
      <c r="D188" s="16" t="str">
        <f>IF(B188="","",IF(VLOOKUP(B188,'DIAS LETIVOS'!D181:F546,3,0)="","",VLOOKUP(B188,'DIAS LETIVOS'!D181:F546,3,0)))</f>
        <v/>
      </c>
      <c r="E188" s="51"/>
      <c r="F188" s="51"/>
      <c r="G188" s="51"/>
      <c r="H188" s="51"/>
      <c r="I188" s="39">
        <f t="shared" si="5"/>
        <v>0</v>
      </c>
      <c r="J188" s="26" t="str">
        <f t="shared" si="6"/>
        <v/>
      </c>
    </row>
    <row r="189" spans="1:10" x14ac:dyDescent="0.2">
      <c r="A189" s="14" t="str">
        <f>IF(B189&lt;CONFIGURAÇÕES!$D$19,TEXT(B189,"DDDD")," ")</f>
        <v xml:space="preserve"> </v>
      </c>
      <c r="B189" s="15" t="str">
        <f>IF(B188="","",IF((B188+1)&lt;CONFIGURAÇÕES!$D$19,'AULAS REMOTAS'!B188+1,""))</f>
        <v/>
      </c>
      <c r="C189" s="14" t="str">
        <f>IF(B189="","",VLOOKUP(B189,'DIAS LETIVOS'!D182:E547,2,0))</f>
        <v/>
      </c>
      <c r="D189" s="16" t="str">
        <f>IF(B189="","",IF(VLOOKUP(B189,'DIAS LETIVOS'!D182:F547,3,0)="","",VLOOKUP(B189,'DIAS LETIVOS'!D182:F547,3,0)))</f>
        <v/>
      </c>
      <c r="E189" s="51"/>
      <c r="F189" s="51"/>
      <c r="G189" s="51"/>
      <c r="H189" s="51"/>
      <c r="I189" s="39">
        <f t="shared" si="5"/>
        <v>0</v>
      </c>
      <c r="J189" s="26" t="str">
        <f t="shared" si="6"/>
        <v/>
      </c>
    </row>
    <row r="190" spans="1:10" x14ac:dyDescent="0.2">
      <c r="A190" s="14" t="str">
        <f>IF(B190&lt;CONFIGURAÇÕES!$D$19,TEXT(B190,"DDDD")," ")</f>
        <v xml:space="preserve"> </v>
      </c>
      <c r="B190" s="15" t="str">
        <f>IF(B189="","",IF((B189+1)&lt;CONFIGURAÇÕES!$D$19,'AULAS REMOTAS'!B189+1,""))</f>
        <v/>
      </c>
      <c r="C190" s="14" t="str">
        <f>IF(B190="","",VLOOKUP(B190,'DIAS LETIVOS'!D183:E548,2,0))</f>
        <v/>
      </c>
      <c r="D190" s="16" t="str">
        <f>IF(B190="","",IF(VLOOKUP(B190,'DIAS LETIVOS'!D183:F548,3,0)="","",VLOOKUP(B190,'DIAS LETIVOS'!D183:F548,3,0)))</f>
        <v/>
      </c>
      <c r="E190" s="51"/>
      <c r="F190" s="51"/>
      <c r="G190" s="51"/>
      <c r="H190" s="51"/>
      <c r="I190" s="39">
        <f t="shared" si="5"/>
        <v>0</v>
      </c>
      <c r="J190" s="26" t="str">
        <f t="shared" si="6"/>
        <v/>
      </c>
    </row>
    <row r="191" spans="1:10" x14ac:dyDescent="0.2">
      <c r="A191" s="14" t="str">
        <f>IF(B191&lt;CONFIGURAÇÕES!$D$19,TEXT(B191,"DDDD")," ")</f>
        <v xml:space="preserve"> </v>
      </c>
      <c r="B191" s="15" t="str">
        <f>IF(B190="","",IF((B190+1)&lt;CONFIGURAÇÕES!$D$19,'AULAS REMOTAS'!B190+1,""))</f>
        <v/>
      </c>
      <c r="C191" s="14" t="str">
        <f>IF(B191="","",VLOOKUP(B191,'DIAS LETIVOS'!D184:E549,2,0))</f>
        <v/>
      </c>
      <c r="D191" s="16" t="str">
        <f>IF(B191="","",IF(VLOOKUP(B191,'DIAS LETIVOS'!D184:F549,3,0)="","",VLOOKUP(B191,'DIAS LETIVOS'!D184:F549,3,0)))</f>
        <v/>
      </c>
      <c r="E191" s="51"/>
      <c r="F191" s="51"/>
      <c r="G191" s="51"/>
      <c r="H191" s="51"/>
      <c r="I191" s="39">
        <f t="shared" si="5"/>
        <v>0</v>
      </c>
      <c r="J191" s="26" t="str">
        <f t="shared" si="6"/>
        <v/>
      </c>
    </row>
    <row r="192" spans="1:10" x14ac:dyDescent="0.2">
      <c r="A192" s="14" t="str">
        <f>IF(B192&lt;CONFIGURAÇÕES!$D$19,TEXT(B192,"DDDD")," ")</f>
        <v xml:space="preserve"> </v>
      </c>
      <c r="B192" s="15" t="str">
        <f>IF(B191="","",IF((B191+1)&lt;CONFIGURAÇÕES!$D$19,'AULAS REMOTAS'!B191+1,""))</f>
        <v/>
      </c>
      <c r="C192" s="14" t="str">
        <f>IF(B192="","",VLOOKUP(B192,'DIAS LETIVOS'!D185:E550,2,0))</f>
        <v/>
      </c>
      <c r="D192" s="16" t="str">
        <f>IF(B192="","",IF(VLOOKUP(B192,'DIAS LETIVOS'!D185:F550,3,0)="","",VLOOKUP(B192,'DIAS LETIVOS'!D185:F550,3,0)))</f>
        <v/>
      </c>
      <c r="E192" s="51"/>
      <c r="F192" s="51"/>
      <c r="G192" s="51"/>
      <c r="H192" s="51"/>
      <c r="I192" s="39">
        <f t="shared" si="5"/>
        <v>0</v>
      </c>
      <c r="J192" s="26" t="str">
        <f t="shared" si="6"/>
        <v/>
      </c>
    </row>
    <row r="193" spans="1:10" x14ac:dyDescent="0.2">
      <c r="A193" s="14" t="str">
        <f>IF(B193&lt;CONFIGURAÇÕES!$D$19,TEXT(B193,"DDDD")," ")</f>
        <v xml:space="preserve"> </v>
      </c>
      <c r="B193" s="15" t="str">
        <f>IF(B192="","",IF((B192+1)&lt;CONFIGURAÇÕES!$D$19,'AULAS REMOTAS'!B192+1,""))</f>
        <v/>
      </c>
      <c r="C193" s="14" t="str">
        <f>IF(B193="","",VLOOKUP(B193,'DIAS LETIVOS'!D186:E551,2,0))</f>
        <v/>
      </c>
      <c r="D193" s="16" t="str">
        <f>IF(B193="","",IF(VLOOKUP(B193,'DIAS LETIVOS'!D186:F551,3,0)="","",VLOOKUP(B193,'DIAS LETIVOS'!D186:F551,3,0)))</f>
        <v/>
      </c>
      <c r="E193" s="51"/>
      <c r="F193" s="51"/>
      <c r="G193" s="51"/>
      <c r="H193" s="51"/>
      <c r="I193" s="39">
        <f t="shared" si="5"/>
        <v>0</v>
      </c>
      <c r="J193" s="26" t="str">
        <f t="shared" si="6"/>
        <v/>
      </c>
    </row>
    <row r="194" spans="1:10" x14ac:dyDescent="0.2">
      <c r="A194" s="14" t="str">
        <f>IF(B194&lt;CONFIGURAÇÕES!$D$19,TEXT(B194,"DDDD")," ")</f>
        <v xml:space="preserve"> </v>
      </c>
      <c r="B194" s="15" t="str">
        <f>IF(B193="","",IF((B193+1)&lt;CONFIGURAÇÕES!$D$19,'AULAS REMOTAS'!B193+1,""))</f>
        <v/>
      </c>
      <c r="C194" s="14" t="str">
        <f>IF(B194="","",VLOOKUP(B194,'DIAS LETIVOS'!D187:E552,2,0))</f>
        <v/>
      </c>
      <c r="D194" s="16" t="str">
        <f>IF(B194="","",IF(VLOOKUP(B194,'DIAS LETIVOS'!D187:F552,3,0)="","",VLOOKUP(B194,'DIAS LETIVOS'!D187:F552,3,0)))</f>
        <v/>
      </c>
      <c r="E194" s="51"/>
      <c r="F194" s="51"/>
      <c r="G194" s="51"/>
      <c r="H194" s="51"/>
      <c r="I194" s="39">
        <f t="shared" si="5"/>
        <v>0</v>
      </c>
      <c r="J194" s="26" t="str">
        <f t="shared" si="6"/>
        <v/>
      </c>
    </row>
    <row r="195" spans="1:10" x14ac:dyDescent="0.2">
      <c r="A195" s="14" t="str">
        <f>IF(B195&lt;CONFIGURAÇÕES!$D$19,TEXT(B195,"DDDD")," ")</f>
        <v xml:space="preserve"> </v>
      </c>
      <c r="B195" s="15" t="str">
        <f>IF(B194="","",IF((B194+1)&lt;CONFIGURAÇÕES!$D$19,'AULAS REMOTAS'!B194+1,""))</f>
        <v/>
      </c>
      <c r="C195" s="14" t="str">
        <f>IF(B195="","",VLOOKUP(B195,'DIAS LETIVOS'!D188:E553,2,0))</f>
        <v/>
      </c>
      <c r="D195" s="16" t="str">
        <f>IF(B195="","",IF(VLOOKUP(B195,'DIAS LETIVOS'!D188:F553,3,0)="","",VLOOKUP(B195,'DIAS LETIVOS'!D188:F553,3,0)))</f>
        <v/>
      </c>
      <c r="E195" s="51"/>
      <c r="F195" s="51"/>
      <c r="G195" s="51"/>
      <c r="H195" s="51"/>
      <c r="I195" s="39">
        <f t="shared" si="5"/>
        <v>0</v>
      </c>
      <c r="J195" s="26" t="str">
        <f t="shared" si="6"/>
        <v/>
      </c>
    </row>
    <row r="196" spans="1:10" x14ac:dyDescent="0.2">
      <c r="A196" s="14" t="str">
        <f>IF(B196&lt;CONFIGURAÇÕES!$D$19,TEXT(B196,"DDDD")," ")</f>
        <v xml:space="preserve"> </v>
      </c>
      <c r="B196" s="15" t="str">
        <f>IF(B195="","",IF((B195+1)&lt;CONFIGURAÇÕES!$D$19,'AULAS REMOTAS'!B195+1,""))</f>
        <v/>
      </c>
      <c r="C196" s="14" t="str">
        <f>IF(B196="","",VLOOKUP(B196,'DIAS LETIVOS'!D189:E554,2,0))</f>
        <v/>
      </c>
      <c r="D196" s="16" t="str">
        <f>IF(B196="","",IF(VLOOKUP(B196,'DIAS LETIVOS'!D189:F554,3,0)="","",VLOOKUP(B196,'DIAS LETIVOS'!D189:F554,3,0)))</f>
        <v/>
      </c>
      <c r="E196" s="51"/>
      <c r="F196" s="51"/>
      <c r="G196" s="51"/>
      <c r="H196" s="51"/>
      <c r="I196" s="39">
        <f t="shared" si="5"/>
        <v>0</v>
      </c>
      <c r="J196" s="26" t="str">
        <f t="shared" si="6"/>
        <v/>
      </c>
    </row>
    <row r="197" spans="1:10" x14ac:dyDescent="0.2">
      <c r="A197" s="14" t="str">
        <f>IF(B197&lt;CONFIGURAÇÕES!$D$19,TEXT(B197,"DDDD")," ")</f>
        <v xml:space="preserve"> </v>
      </c>
      <c r="B197" s="15" t="str">
        <f>IF(B196="","",IF((B196+1)&lt;CONFIGURAÇÕES!$D$19,'AULAS REMOTAS'!B196+1,""))</f>
        <v/>
      </c>
      <c r="C197" s="14" t="str">
        <f>IF(B197="","",VLOOKUP(B197,'DIAS LETIVOS'!D190:E555,2,0))</f>
        <v/>
      </c>
      <c r="D197" s="16" t="str">
        <f>IF(B197="","",IF(VLOOKUP(B197,'DIAS LETIVOS'!D190:F555,3,0)="","",VLOOKUP(B197,'DIAS LETIVOS'!D190:F555,3,0)))</f>
        <v/>
      </c>
      <c r="E197" s="51"/>
      <c r="F197" s="51"/>
      <c r="G197" s="51"/>
      <c r="H197" s="51"/>
      <c r="I197" s="39">
        <f t="shared" si="5"/>
        <v>0</v>
      </c>
      <c r="J197" s="26" t="str">
        <f t="shared" si="6"/>
        <v/>
      </c>
    </row>
    <row r="198" spans="1:10" x14ac:dyDescent="0.2">
      <c r="A198" s="14" t="str">
        <f>IF(B198&lt;CONFIGURAÇÕES!$D$19,TEXT(B198,"DDDD")," ")</f>
        <v xml:space="preserve"> </v>
      </c>
      <c r="B198" s="15" t="str">
        <f>IF(B197="","",IF((B197+1)&lt;CONFIGURAÇÕES!$D$19,'AULAS REMOTAS'!B197+1,""))</f>
        <v/>
      </c>
      <c r="C198" s="14" t="str">
        <f>IF(B198="","",VLOOKUP(B198,'DIAS LETIVOS'!D191:E556,2,0))</f>
        <v/>
      </c>
      <c r="D198" s="16" t="str">
        <f>IF(B198="","",IF(VLOOKUP(B198,'DIAS LETIVOS'!D191:F556,3,0)="","",VLOOKUP(B198,'DIAS LETIVOS'!D191:F556,3,0)))</f>
        <v/>
      </c>
      <c r="E198" s="51"/>
      <c r="F198" s="51"/>
      <c r="G198" s="51"/>
      <c r="H198" s="51"/>
      <c r="I198" s="39">
        <f t="shared" si="5"/>
        <v>0</v>
      </c>
      <c r="J198" s="26" t="str">
        <f t="shared" si="6"/>
        <v/>
      </c>
    </row>
    <row r="199" spans="1:10" x14ac:dyDescent="0.2">
      <c r="A199" s="14" t="str">
        <f>IF(B199&lt;CONFIGURAÇÕES!$D$19,TEXT(B199,"DDDD")," ")</f>
        <v xml:space="preserve"> </v>
      </c>
      <c r="B199" s="15" t="str">
        <f>IF(B198="","",IF((B198+1)&lt;CONFIGURAÇÕES!$D$19,'AULAS REMOTAS'!B198+1,""))</f>
        <v/>
      </c>
      <c r="C199" s="14" t="str">
        <f>IF(B199="","",VLOOKUP(B199,'DIAS LETIVOS'!D192:E557,2,0))</f>
        <v/>
      </c>
      <c r="D199" s="16" t="str">
        <f>IF(B199="","",IF(VLOOKUP(B199,'DIAS LETIVOS'!D192:F557,3,0)="","",VLOOKUP(B199,'DIAS LETIVOS'!D192:F557,3,0)))</f>
        <v/>
      </c>
      <c r="E199" s="51"/>
      <c r="F199" s="51"/>
      <c r="G199" s="51"/>
      <c r="H199" s="51"/>
      <c r="I199" s="39">
        <f t="shared" si="5"/>
        <v>0</v>
      </c>
      <c r="J199" s="26" t="str">
        <f t="shared" si="6"/>
        <v/>
      </c>
    </row>
    <row r="200" spans="1:10" x14ac:dyDescent="0.2">
      <c r="A200" s="14" t="str">
        <f>IF(B200&lt;CONFIGURAÇÕES!$D$19,TEXT(B200,"DDDD")," ")</f>
        <v xml:space="preserve"> </v>
      </c>
      <c r="B200" s="15" t="str">
        <f>IF(B199="","",IF((B199+1)&lt;CONFIGURAÇÕES!$D$19,'AULAS REMOTAS'!B199+1,""))</f>
        <v/>
      </c>
      <c r="C200" s="14" t="str">
        <f>IF(B200="","",VLOOKUP(B200,'DIAS LETIVOS'!D193:E558,2,0))</f>
        <v/>
      </c>
      <c r="D200" s="16" t="str">
        <f>IF(B200="","",IF(VLOOKUP(B200,'DIAS LETIVOS'!D193:F558,3,0)="","",VLOOKUP(B200,'DIAS LETIVOS'!D193:F558,3,0)))</f>
        <v/>
      </c>
      <c r="E200" s="51"/>
      <c r="F200" s="51"/>
      <c r="G200" s="51"/>
      <c r="H200" s="51"/>
      <c r="I200" s="39">
        <f t="shared" si="5"/>
        <v>0</v>
      </c>
      <c r="J200" s="26" t="str">
        <f t="shared" si="6"/>
        <v/>
      </c>
    </row>
    <row r="201" spans="1:10" x14ac:dyDescent="0.2">
      <c r="A201" s="14" t="str">
        <f>IF(B201&lt;CONFIGURAÇÕES!$D$19,TEXT(B201,"DDDD")," ")</f>
        <v xml:space="preserve"> </v>
      </c>
      <c r="B201" s="15" t="str">
        <f>IF(B200="","",IF((B200+1)&lt;CONFIGURAÇÕES!$D$19,'AULAS REMOTAS'!B200+1,""))</f>
        <v/>
      </c>
      <c r="C201" s="14" t="str">
        <f>IF(B201="","",VLOOKUP(B201,'DIAS LETIVOS'!D194:E559,2,0))</f>
        <v/>
      </c>
      <c r="D201" s="16" t="str">
        <f>IF(B201="","",IF(VLOOKUP(B201,'DIAS LETIVOS'!D194:F559,3,0)="","",VLOOKUP(B201,'DIAS LETIVOS'!D194:F559,3,0)))</f>
        <v/>
      </c>
      <c r="E201" s="51"/>
      <c r="F201" s="51"/>
      <c r="G201" s="51"/>
      <c r="H201" s="51"/>
      <c r="I201" s="39">
        <f t="shared" si="5"/>
        <v>0</v>
      </c>
      <c r="J201" s="26" t="str">
        <f t="shared" si="6"/>
        <v/>
      </c>
    </row>
    <row r="202" spans="1:10" x14ac:dyDescent="0.2">
      <c r="A202" s="14" t="str">
        <f>IF(B202&lt;CONFIGURAÇÕES!$D$19,TEXT(B202,"DDDD")," ")</f>
        <v xml:space="preserve"> </v>
      </c>
      <c r="B202" s="15" t="str">
        <f>IF(B201="","",IF((B201+1)&lt;CONFIGURAÇÕES!$D$19,'AULAS REMOTAS'!B201+1,""))</f>
        <v/>
      </c>
      <c r="C202" s="14" t="str">
        <f>IF(B202="","",VLOOKUP(B202,'DIAS LETIVOS'!D195:E560,2,0))</f>
        <v/>
      </c>
      <c r="D202" s="16" t="str">
        <f>IF(B202="","",IF(VLOOKUP(B202,'DIAS LETIVOS'!D195:F560,3,0)="","",VLOOKUP(B202,'DIAS LETIVOS'!D195:F560,3,0)))</f>
        <v/>
      </c>
      <c r="E202" s="51"/>
      <c r="F202" s="51"/>
      <c r="G202" s="51"/>
      <c r="H202" s="51"/>
      <c r="I202" s="39">
        <f t="shared" si="5"/>
        <v>0</v>
      </c>
      <c r="J202" s="26" t="str">
        <f t="shared" si="6"/>
        <v/>
      </c>
    </row>
    <row r="203" spans="1:10" x14ac:dyDescent="0.2">
      <c r="A203" s="14" t="str">
        <f>IF(B203&lt;CONFIGURAÇÕES!$D$19,TEXT(B203,"DDDD")," ")</f>
        <v xml:space="preserve"> </v>
      </c>
      <c r="B203" s="15" t="str">
        <f>IF(B202="","",IF((B202+1)&lt;CONFIGURAÇÕES!$D$19,'AULAS REMOTAS'!B202+1,""))</f>
        <v/>
      </c>
      <c r="C203" s="14" t="str">
        <f>IF(B203="","",VLOOKUP(B203,'DIAS LETIVOS'!D196:E561,2,0))</f>
        <v/>
      </c>
      <c r="D203" s="16" t="str">
        <f>IF(B203="","",IF(VLOOKUP(B203,'DIAS LETIVOS'!D196:F561,3,0)="","",VLOOKUP(B203,'DIAS LETIVOS'!D196:F561,3,0)))</f>
        <v/>
      </c>
      <c r="E203" s="51"/>
      <c r="F203" s="51"/>
      <c r="G203" s="51"/>
      <c r="H203" s="51"/>
      <c r="I203" s="39">
        <f t="shared" si="5"/>
        <v>0</v>
      </c>
      <c r="J203" s="26" t="str">
        <f t="shared" si="6"/>
        <v/>
      </c>
    </row>
    <row r="204" spans="1:10" x14ac:dyDescent="0.2">
      <c r="A204" s="14" t="str">
        <f>IF(B204&lt;CONFIGURAÇÕES!$D$19,TEXT(B204,"DDDD")," ")</f>
        <v xml:space="preserve"> </v>
      </c>
      <c r="B204" s="15" t="str">
        <f>IF(B203="","",IF((B203+1)&lt;CONFIGURAÇÕES!$D$19,'AULAS REMOTAS'!B203+1,""))</f>
        <v/>
      </c>
      <c r="C204" s="14" t="str">
        <f>IF(B204="","",VLOOKUP(B204,'DIAS LETIVOS'!D197:E562,2,0))</f>
        <v/>
      </c>
      <c r="D204" s="16" t="str">
        <f>IF(B204="","",IF(VLOOKUP(B204,'DIAS LETIVOS'!D197:F562,3,0)="","",VLOOKUP(B204,'DIAS LETIVOS'!D197:F562,3,0)))</f>
        <v/>
      </c>
      <c r="E204" s="51"/>
      <c r="F204" s="51"/>
      <c r="G204" s="51"/>
      <c r="H204" s="51"/>
      <c r="I204" s="39">
        <f t="shared" ref="I204:I267" si="7">E204+F204+G204</f>
        <v>0</v>
      </c>
      <c r="J204" s="26" t="str">
        <f t="shared" ref="J204:J267" si="8">IF(I204&gt;0,0,C204)</f>
        <v/>
      </c>
    </row>
    <row r="205" spans="1:10" x14ac:dyDescent="0.2">
      <c r="A205" s="14" t="str">
        <f>IF(B205&lt;CONFIGURAÇÕES!$D$19,TEXT(B205,"DDDD")," ")</f>
        <v xml:space="preserve"> </v>
      </c>
      <c r="B205" s="15" t="str">
        <f>IF(B204="","",IF((B204+1)&lt;CONFIGURAÇÕES!$D$19,'AULAS REMOTAS'!B204+1,""))</f>
        <v/>
      </c>
      <c r="C205" s="14" t="str">
        <f>IF(B205="","",VLOOKUP(B205,'DIAS LETIVOS'!D198:E563,2,0))</f>
        <v/>
      </c>
      <c r="D205" s="16" t="str">
        <f>IF(B205="","",IF(VLOOKUP(B205,'DIAS LETIVOS'!D198:F563,3,0)="","",VLOOKUP(B205,'DIAS LETIVOS'!D198:F563,3,0)))</f>
        <v/>
      </c>
      <c r="E205" s="51"/>
      <c r="F205" s="51"/>
      <c r="G205" s="51"/>
      <c r="H205" s="51"/>
      <c r="I205" s="39">
        <f t="shared" si="7"/>
        <v>0</v>
      </c>
      <c r="J205" s="26" t="str">
        <f t="shared" si="8"/>
        <v/>
      </c>
    </row>
    <row r="206" spans="1:10" x14ac:dyDescent="0.2">
      <c r="A206" s="14" t="str">
        <f>IF(B206&lt;CONFIGURAÇÕES!$D$19,TEXT(B206,"DDDD")," ")</f>
        <v xml:space="preserve"> </v>
      </c>
      <c r="B206" s="15" t="str">
        <f>IF(B205="","",IF((B205+1)&lt;CONFIGURAÇÕES!$D$19,'AULAS REMOTAS'!B205+1,""))</f>
        <v/>
      </c>
      <c r="C206" s="14" t="str">
        <f>IF(B206="","",VLOOKUP(B206,'DIAS LETIVOS'!D199:E564,2,0))</f>
        <v/>
      </c>
      <c r="D206" s="16" t="str">
        <f>IF(B206="","",IF(VLOOKUP(B206,'DIAS LETIVOS'!D199:F564,3,0)="","",VLOOKUP(B206,'DIAS LETIVOS'!D199:F564,3,0)))</f>
        <v/>
      </c>
      <c r="E206" s="51"/>
      <c r="F206" s="51"/>
      <c r="G206" s="51"/>
      <c r="H206" s="51"/>
      <c r="I206" s="39">
        <f t="shared" si="7"/>
        <v>0</v>
      </c>
      <c r="J206" s="26" t="str">
        <f t="shared" si="8"/>
        <v/>
      </c>
    </row>
    <row r="207" spans="1:10" x14ac:dyDescent="0.2">
      <c r="A207" s="14" t="str">
        <f>IF(B207&lt;CONFIGURAÇÕES!$D$19,TEXT(B207,"DDDD")," ")</f>
        <v xml:space="preserve"> </v>
      </c>
      <c r="B207" s="15" t="str">
        <f>IF(B206="","",IF((B206+1)&lt;CONFIGURAÇÕES!$D$19,'AULAS REMOTAS'!B206+1,""))</f>
        <v/>
      </c>
      <c r="C207" s="14" t="str">
        <f>IF(B207="","",VLOOKUP(B207,'DIAS LETIVOS'!D200:E565,2,0))</f>
        <v/>
      </c>
      <c r="D207" s="16" t="str">
        <f>IF(B207="","",IF(VLOOKUP(B207,'DIAS LETIVOS'!D200:F565,3,0)="","",VLOOKUP(B207,'DIAS LETIVOS'!D200:F565,3,0)))</f>
        <v/>
      </c>
      <c r="E207" s="51"/>
      <c r="F207" s="51"/>
      <c r="G207" s="51"/>
      <c r="H207" s="51"/>
      <c r="I207" s="39">
        <f t="shared" si="7"/>
        <v>0</v>
      </c>
      <c r="J207" s="26" t="str">
        <f t="shared" si="8"/>
        <v/>
      </c>
    </row>
    <row r="208" spans="1:10" x14ac:dyDescent="0.2">
      <c r="A208" s="14" t="str">
        <f>IF(B208&lt;CONFIGURAÇÕES!$D$19,TEXT(B208,"DDDD")," ")</f>
        <v xml:space="preserve"> </v>
      </c>
      <c r="B208" s="15" t="str">
        <f>IF(B207="","",IF((B207+1)&lt;CONFIGURAÇÕES!$D$19,'AULAS REMOTAS'!B207+1,""))</f>
        <v/>
      </c>
      <c r="C208" s="14" t="str">
        <f>IF(B208="","",VLOOKUP(B208,'DIAS LETIVOS'!D201:E566,2,0))</f>
        <v/>
      </c>
      <c r="D208" s="16" t="str">
        <f>IF(B208="","",IF(VLOOKUP(B208,'DIAS LETIVOS'!D201:F566,3,0)="","",VLOOKUP(B208,'DIAS LETIVOS'!D201:F566,3,0)))</f>
        <v/>
      </c>
      <c r="E208" s="51"/>
      <c r="F208" s="51"/>
      <c r="G208" s="51"/>
      <c r="H208" s="51"/>
      <c r="I208" s="39">
        <f t="shared" si="7"/>
        <v>0</v>
      </c>
      <c r="J208" s="26" t="str">
        <f t="shared" si="8"/>
        <v/>
      </c>
    </row>
    <row r="209" spans="1:10" x14ac:dyDescent="0.2">
      <c r="A209" s="14" t="str">
        <f>IF(B209&lt;CONFIGURAÇÕES!$D$19,TEXT(B209,"DDDD")," ")</f>
        <v xml:space="preserve"> </v>
      </c>
      <c r="B209" s="15" t="str">
        <f>IF(B208="","",IF((B208+1)&lt;CONFIGURAÇÕES!$D$19,'AULAS REMOTAS'!B208+1,""))</f>
        <v/>
      </c>
      <c r="C209" s="14" t="str">
        <f>IF(B209="","",VLOOKUP(B209,'DIAS LETIVOS'!D202:E567,2,0))</f>
        <v/>
      </c>
      <c r="D209" s="16" t="str">
        <f>IF(B209="","",IF(VLOOKUP(B209,'DIAS LETIVOS'!D202:F567,3,0)="","",VLOOKUP(B209,'DIAS LETIVOS'!D202:F567,3,0)))</f>
        <v/>
      </c>
      <c r="E209" s="51"/>
      <c r="F209" s="51"/>
      <c r="G209" s="51"/>
      <c r="H209" s="51"/>
      <c r="I209" s="39">
        <f t="shared" si="7"/>
        <v>0</v>
      </c>
      <c r="J209" s="26" t="str">
        <f t="shared" si="8"/>
        <v/>
      </c>
    </row>
    <row r="210" spans="1:10" x14ac:dyDescent="0.2">
      <c r="A210" s="14" t="str">
        <f>IF(B210&lt;CONFIGURAÇÕES!$D$19,TEXT(B210,"DDDD")," ")</f>
        <v xml:space="preserve"> </v>
      </c>
      <c r="B210" s="15" t="str">
        <f>IF(B209="","",IF((B209+1)&lt;CONFIGURAÇÕES!$D$19,'AULAS REMOTAS'!B209+1,""))</f>
        <v/>
      </c>
      <c r="C210" s="14" t="str">
        <f>IF(B210="","",VLOOKUP(B210,'DIAS LETIVOS'!D203:E568,2,0))</f>
        <v/>
      </c>
      <c r="D210" s="16" t="str">
        <f>IF(B210="","",IF(VLOOKUP(B210,'DIAS LETIVOS'!D203:F568,3,0)="","",VLOOKUP(B210,'DIAS LETIVOS'!D203:F568,3,0)))</f>
        <v/>
      </c>
      <c r="E210" s="51"/>
      <c r="F210" s="51"/>
      <c r="G210" s="51"/>
      <c r="H210" s="51"/>
      <c r="I210" s="39">
        <f t="shared" si="7"/>
        <v>0</v>
      </c>
      <c r="J210" s="26" t="str">
        <f t="shared" si="8"/>
        <v/>
      </c>
    </row>
    <row r="211" spans="1:10" x14ac:dyDescent="0.2">
      <c r="A211" s="14" t="str">
        <f>IF(B211&lt;CONFIGURAÇÕES!$D$19,TEXT(B211,"DDDD")," ")</f>
        <v xml:space="preserve"> </v>
      </c>
      <c r="B211" s="15" t="str">
        <f>IF(B210="","",IF((B210+1)&lt;CONFIGURAÇÕES!$D$19,'AULAS REMOTAS'!B210+1,""))</f>
        <v/>
      </c>
      <c r="C211" s="14" t="str">
        <f>IF(B211="","",VLOOKUP(B211,'DIAS LETIVOS'!D204:E569,2,0))</f>
        <v/>
      </c>
      <c r="D211" s="16" t="str">
        <f>IF(B211="","",IF(VLOOKUP(B211,'DIAS LETIVOS'!D204:F569,3,0)="","",VLOOKUP(B211,'DIAS LETIVOS'!D204:F569,3,0)))</f>
        <v/>
      </c>
      <c r="E211" s="51"/>
      <c r="F211" s="51"/>
      <c r="G211" s="51"/>
      <c r="H211" s="51"/>
      <c r="I211" s="39">
        <f t="shared" si="7"/>
        <v>0</v>
      </c>
      <c r="J211" s="26" t="str">
        <f t="shared" si="8"/>
        <v/>
      </c>
    </row>
    <row r="212" spans="1:10" x14ac:dyDescent="0.2">
      <c r="A212" s="14" t="str">
        <f>IF(B212&lt;CONFIGURAÇÕES!$D$19,TEXT(B212,"DDDD")," ")</f>
        <v xml:space="preserve"> </v>
      </c>
      <c r="B212" s="15" t="str">
        <f>IF(B211="","",IF((B211+1)&lt;CONFIGURAÇÕES!$D$19,'AULAS REMOTAS'!B211+1,""))</f>
        <v/>
      </c>
      <c r="C212" s="14" t="str">
        <f>IF(B212="","",VLOOKUP(B212,'DIAS LETIVOS'!D205:E570,2,0))</f>
        <v/>
      </c>
      <c r="D212" s="16" t="str">
        <f>IF(B212="","",IF(VLOOKUP(B212,'DIAS LETIVOS'!D205:F570,3,0)="","",VLOOKUP(B212,'DIAS LETIVOS'!D205:F570,3,0)))</f>
        <v/>
      </c>
      <c r="E212" s="51"/>
      <c r="F212" s="51"/>
      <c r="G212" s="51"/>
      <c r="H212" s="51"/>
      <c r="I212" s="39">
        <f t="shared" si="7"/>
        <v>0</v>
      </c>
      <c r="J212" s="26" t="str">
        <f t="shared" si="8"/>
        <v/>
      </c>
    </row>
    <row r="213" spans="1:10" x14ac:dyDescent="0.2">
      <c r="A213" s="14" t="str">
        <f>IF(B213&lt;CONFIGURAÇÕES!$D$19,TEXT(B213,"DDDD")," ")</f>
        <v xml:space="preserve"> </v>
      </c>
      <c r="B213" s="15" t="str">
        <f>IF(B212="","",IF((B212+1)&lt;CONFIGURAÇÕES!$D$19,'AULAS REMOTAS'!B212+1,""))</f>
        <v/>
      </c>
      <c r="C213" s="14" t="str">
        <f>IF(B213="","",VLOOKUP(B213,'DIAS LETIVOS'!D206:E571,2,0))</f>
        <v/>
      </c>
      <c r="D213" s="16" t="str">
        <f>IF(B213="","",IF(VLOOKUP(B213,'DIAS LETIVOS'!D206:F571,3,0)="","",VLOOKUP(B213,'DIAS LETIVOS'!D206:F571,3,0)))</f>
        <v/>
      </c>
      <c r="E213" s="51"/>
      <c r="F213" s="51"/>
      <c r="G213" s="51"/>
      <c r="H213" s="51"/>
      <c r="I213" s="39">
        <f t="shared" si="7"/>
        <v>0</v>
      </c>
      <c r="J213" s="26" t="str">
        <f t="shared" si="8"/>
        <v/>
      </c>
    </row>
    <row r="214" spans="1:10" x14ac:dyDescent="0.2">
      <c r="A214" s="14" t="str">
        <f>IF(B214&lt;CONFIGURAÇÕES!$D$19,TEXT(B214,"DDDD")," ")</f>
        <v xml:space="preserve"> </v>
      </c>
      <c r="B214" s="15" t="str">
        <f>IF(B213="","",IF((B213+1)&lt;CONFIGURAÇÕES!$D$19,'AULAS REMOTAS'!B213+1,""))</f>
        <v/>
      </c>
      <c r="C214" s="14" t="str">
        <f>IF(B214="","",VLOOKUP(B214,'DIAS LETIVOS'!D207:E572,2,0))</f>
        <v/>
      </c>
      <c r="D214" s="16" t="str">
        <f>IF(B214="","",IF(VLOOKUP(B214,'DIAS LETIVOS'!D207:F572,3,0)="","",VLOOKUP(B214,'DIAS LETIVOS'!D207:F572,3,0)))</f>
        <v/>
      </c>
      <c r="E214" s="51"/>
      <c r="F214" s="51"/>
      <c r="G214" s="51"/>
      <c r="H214" s="51"/>
      <c r="I214" s="39">
        <f t="shared" si="7"/>
        <v>0</v>
      </c>
      <c r="J214" s="26" t="str">
        <f t="shared" si="8"/>
        <v/>
      </c>
    </row>
    <row r="215" spans="1:10" x14ac:dyDescent="0.2">
      <c r="A215" s="14" t="str">
        <f>IF(B215&lt;CONFIGURAÇÕES!$D$19,TEXT(B215,"DDDD")," ")</f>
        <v xml:space="preserve"> </v>
      </c>
      <c r="B215" s="15" t="str">
        <f>IF(B214="","",IF((B214+1)&lt;CONFIGURAÇÕES!$D$19,'AULAS REMOTAS'!B214+1,""))</f>
        <v/>
      </c>
      <c r="C215" s="14" t="str">
        <f>IF(B215="","",VLOOKUP(B215,'DIAS LETIVOS'!D208:E573,2,0))</f>
        <v/>
      </c>
      <c r="D215" s="16" t="str">
        <f>IF(B215="","",IF(VLOOKUP(B215,'DIAS LETIVOS'!D208:F573,3,0)="","",VLOOKUP(B215,'DIAS LETIVOS'!D208:F573,3,0)))</f>
        <v/>
      </c>
      <c r="E215" s="51"/>
      <c r="F215" s="51"/>
      <c r="G215" s="51"/>
      <c r="H215" s="51"/>
      <c r="I215" s="39">
        <f t="shared" si="7"/>
        <v>0</v>
      </c>
      <c r="J215" s="26" t="str">
        <f t="shared" si="8"/>
        <v/>
      </c>
    </row>
    <row r="216" spans="1:10" x14ac:dyDescent="0.2">
      <c r="A216" s="14" t="str">
        <f>IF(B216&lt;CONFIGURAÇÕES!$D$19,TEXT(B216,"DDDD")," ")</f>
        <v xml:space="preserve"> </v>
      </c>
      <c r="B216" s="15" t="str">
        <f>IF(B215="","",IF((B215+1)&lt;CONFIGURAÇÕES!$D$19,'AULAS REMOTAS'!B215+1,""))</f>
        <v/>
      </c>
      <c r="C216" s="14" t="str">
        <f>IF(B216="","",VLOOKUP(B216,'DIAS LETIVOS'!D209:E574,2,0))</f>
        <v/>
      </c>
      <c r="D216" s="16" t="str">
        <f>IF(B216="","",IF(VLOOKUP(B216,'DIAS LETIVOS'!D209:F574,3,0)="","",VLOOKUP(B216,'DIAS LETIVOS'!D209:F574,3,0)))</f>
        <v/>
      </c>
      <c r="E216" s="51"/>
      <c r="F216" s="51"/>
      <c r="G216" s="51"/>
      <c r="H216" s="51"/>
      <c r="I216" s="39">
        <f t="shared" si="7"/>
        <v>0</v>
      </c>
      <c r="J216" s="26" t="str">
        <f t="shared" si="8"/>
        <v/>
      </c>
    </row>
    <row r="217" spans="1:10" x14ac:dyDescent="0.2">
      <c r="A217" s="14" t="str">
        <f>IF(B217&lt;CONFIGURAÇÕES!$D$19,TEXT(B217,"DDDD")," ")</f>
        <v xml:space="preserve"> </v>
      </c>
      <c r="B217" s="15" t="str">
        <f>IF(B216="","",IF((B216+1)&lt;CONFIGURAÇÕES!$D$19,'AULAS REMOTAS'!B216+1,""))</f>
        <v/>
      </c>
      <c r="C217" s="14" t="str">
        <f>IF(B217="","",VLOOKUP(B217,'DIAS LETIVOS'!D210:E575,2,0))</f>
        <v/>
      </c>
      <c r="D217" s="16" t="str">
        <f>IF(B217="","",IF(VLOOKUP(B217,'DIAS LETIVOS'!D210:F575,3,0)="","",VLOOKUP(B217,'DIAS LETIVOS'!D210:F575,3,0)))</f>
        <v/>
      </c>
      <c r="E217" s="51"/>
      <c r="F217" s="51"/>
      <c r="G217" s="51"/>
      <c r="H217" s="51"/>
      <c r="I217" s="39">
        <f t="shared" si="7"/>
        <v>0</v>
      </c>
      <c r="J217" s="26" t="str">
        <f t="shared" si="8"/>
        <v/>
      </c>
    </row>
    <row r="218" spans="1:10" x14ac:dyDescent="0.2">
      <c r="A218" s="14" t="str">
        <f>IF(B218&lt;CONFIGURAÇÕES!$D$19,TEXT(B218,"DDDD")," ")</f>
        <v xml:space="preserve"> </v>
      </c>
      <c r="B218" s="15" t="str">
        <f>IF(B217="","",IF((B217+1)&lt;CONFIGURAÇÕES!$D$19,'AULAS REMOTAS'!B217+1,""))</f>
        <v/>
      </c>
      <c r="C218" s="14" t="str">
        <f>IF(B218="","",VLOOKUP(B218,'DIAS LETIVOS'!D211:E576,2,0))</f>
        <v/>
      </c>
      <c r="D218" s="16" t="str">
        <f>IF(B218="","",IF(VLOOKUP(B218,'DIAS LETIVOS'!D211:F576,3,0)="","",VLOOKUP(B218,'DIAS LETIVOS'!D211:F576,3,0)))</f>
        <v/>
      </c>
      <c r="E218" s="51"/>
      <c r="F218" s="51"/>
      <c r="G218" s="51"/>
      <c r="H218" s="51"/>
      <c r="I218" s="39">
        <f t="shared" si="7"/>
        <v>0</v>
      </c>
      <c r="J218" s="26" t="str">
        <f t="shared" si="8"/>
        <v/>
      </c>
    </row>
    <row r="219" spans="1:10" x14ac:dyDescent="0.2">
      <c r="A219" s="14" t="str">
        <f>IF(B219&lt;CONFIGURAÇÕES!$D$19,TEXT(B219,"DDDD")," ")</f>
        <v xml:space="preserve"> </v>
      </c>
      <c r="B219" s="15" t="str">
        <f>IF(B218="","",IF((B218+1)&lt;CONFIGURAÇÕES!$D$19,'AULAS REMOTAS'!B218+1,""))</f>
        <v/>
      </c>
      <c r="C219" s="14" t="str">
        <f>IF(B219="","",VLOOKUP(B219,'DIAS LETIVOS'!D212:E577,2,0))</f>
        <v/>
      </c>
      <c r="D219" s="16" t="str">
        <f>IF(B219="","",IF(VLOOKUP(B219,'DIAS LETIVOS'!D212:F577,3,0)="","",VLOOKUP(B219,'DIAS LETIVOS'!D212:F577,3,0)))</f>
        <v/>
      </c>
      <c r="E219" s="51"/>
      <c r="F219" s="51"/>
      <c r="G219" s="51"/>
      <c r="H219" s="51"/>
      <c r="I219" s="39">
        <f t="shared" si="7"/>
        <v>0</v>
      </c>
      <c r="J219" s="26" t="str">
        <f t="shared" si="8"/>
        <v/>
      </c>
    </row>
    <row r="220" spans="1:10" x14ac:dyDescent="0.2">
      <c r="A220" s="14" t="str">
        <f>IF(B220&lt;CONFIGURAÇÕES!$D$19,TEXT(B220,"DDDD")," ")</f>
        <v xml:space="preserve"> </v>
      </c>
      <c r="B220" s="15" t="str">
        <f>IF(B219="","",IF((B219+1)&lt;CONFIGURAÇÕES!$D$19,'AULAS REMOTAS'!B219+1,""))</f>
        <v/>
      </c>
      <c r="C220" s="14" t="str">
        <f>IF(B220="","",VLOOKUP(B220,'DIAS LETIVOS'!D213:E578,2,0))</f>
        <v/>
      </c>
      <c r="D220" s="16" t="str">
        <f>IF(B220="","",IF(VLOOKUP(B220,'DIAS LETIVOS'!D213:F578,3,0)="","",VLOOKUP(B220,'DIAS LETIVOS'!D213:F578,3,0)))</f>
        <v/>
      </c>
      <c r="E220" s="51"/>
      <c r="F220" s="51"/>
      <c r="G220" s="51"/>
      <c r="H220" s="51"/>
      <c r="I220" s="39">
        <f t="shared" si="7"/>
        <v>0</v>
      </c>
      <c r="J220" s="26" t="str">
        <f t="shared" si="8"/>
        <v/>
      </c>
    </row>
    <row r="221" spans="1:10" x14ac:dyDescent="0.2">
      <c r="A221" s="14" t="str">
        <f>IF(B221&lt;CONFIGURAÇÕES!$D$19,TEXT(B221,"DDDD")," ")</f>
        <v xml:space="preserve"> </v>
      </c>
      <c r="B221" s="15" t="str">
        <f>IF(B220="","",IF((B220+1)&lt;CONFIGURAÇÕES!$D$19,'AULAS REMOTAS'!B220+1,""))</f>
        <v/>
      </c>
      <c r="C221" s="14" t="str">
        <f>IF(B221="","",VLOOKUP(B221,'DIAS LETIVOS'!D214:E579,2,0))</f>
        <v/>
      </c>
      <c r="D221" s="16" t="str">
        <f>IF(B221="","",IF(VLOOKUP(B221,'DIAS LETIVOS'!D214:F579,3,0)="","",VLOOKUP(B221,'DIAS LETIVOS'!D214:F579,3,0)))</f>
        <v/>
      </c>
      <c r="E221" s="51"/>
      <c r="F221" s="51"/>
      <c r="G221" s="51"/>
      <c r="H221" s="51"/>
      <c r="I221" s="39">
        <f t="shared" si="7"/>
        <v>0</v>
      </c>
      <c r="J221" s="26" t="str">
        <f t="shared" si="8"/>
        <v/>
      </c>
    </row>
    <row r="222" spans="1:10" x14ac:dyDescent="0.2">
      <c r="A222" s="14" t="str">
        <f>IF(B222&lt;CONFIGURAÇÕES!$D$19,TEXT(B222,"DDDD")," ")</f>
        <v xml:space="preserve"> </v>
      </c>
      <c r="B222" s="15" t="str">
        <f>IF(B221="","",IF((B221+1)&lt;CONFIGURAÇÕES!$D$19,'AULAS REMOTAS'!B221+1,""))</f>
        <v/>
      </c>
      <c r="C222" s="14" t="str">
        <f>IF(B222="","",VLOOKUP(B222,'DIAS LETIVOS'!D215:E580,2,0))</f>
        <v/>
      </c>
      <c r="D222" s="16" t="str">
        <f>IF(B222="","",IF(VLOOKUP(B222,'DIAS LETIVOS'!D215:F580,3,0)="","",VLOOKUP(B222,'DIAS LETIVOS'!D215:F580,3,0)))</f>
        <v/>
      </c>
      <c r="E222" s="51"/>
      <c r="F222" s="51"/>
      <c r="G222" s="51"/>
      <c r="H222" s="51"/>
      <c r="I222" s="39">
        <f t="shared" si="7"/>
        <v>0</v>
      </c>
      <c r="J222" s="26" t="str">
        <f t="shared" si="8"/>
        <v/>
      </c>
    </row>
    <row r="223" spans="1:10" x14ac:dyDescent="0.2">
      <c r="A223" s="14" t="str">
        <f>IF(B223&lt;CONFIGURAÇÕES!$D$19,TEXT(B223,"DDDD")," ")</f>
        <v xml:space="preserve"> </v>
      </c>
      <c r="B223" s="15" t="str">
        <f>IF(B222="","",IF((B222+1)&lt;CONFIGURAÇÕES!$D$19,'AULAS REMOTAS'!B222+1,""))</f>
        <v/>
      </c>
      <c r="C223" s="14" t="str">
        <f>IF(B223="","",VLOOKUP(B223,'DIAS LETIVOS'!D216:E581,2,0))</f>
        <v/>
      </c>
      <c r="D223" s="16" t="str">
        <f>IF(B223="","",IF(VLOOKUP(B223,'DIAS LETIVOS'!D216:F581,3,0)="","",VLOOKUP(B223,'DIAS LETIVOS'!D216:F581,3,0)))</f>
        <v/>
      </c>
      <c r="E223" s="51"/>
      <c r="F223" s="51"/>
      <c r="G223" s="51"/>
      <c r="H223" s="51"/>
      <c r="I223" s="39">
        <f t="shared" si="7"/>
        <v>0</v>
      </c>
      <c r="J223" s="26" t="str">
        <f t="shared" si="8"/>
        <v/>
      </c>
    </row>
    <row r="224" spans="1:10" x14ac:dyDescent="0.2">
      <c r="A224" s="14" t="str">
        <f>IF(B224&lt;CONFIGURAÇÕES!$D$19,TEXT(B224,"DDDD")," ")</f>
        <v xml:space="preserve"> </v>
      </c>
      <c r="B224" s="15" t="str">
        <f>IF(B223="","",IF((B223+1)&lt;CONFIGURAÇÕES!$D$19,'AULAS REMOTAS'!B223+1,""))</f>
        <v/>
      </c>
      <c r="C224" s="14" t="str">
        <f>IF(B224="","",VLOOKUP(B224,'DIAS LETIVOS'!D217:E582,2,0))</f>
        <v/>
      </c>
      <c r="D224" s="16" t="str">
        <f>IF(B224="","",IF(VLOOKUP(B224,'DIAS LETIVOS'!D217:F582,3,0)="","",VLOOKUP(B224,'DIAS LETIVOS'!D217:F582,3,0)))</f>
        <v/>
      </c>
      <c r="E224" s="51"/>
      <c r="F224" s="51"/>
      <c r="G224" s="51"/>
      <c r="H224" s="51"/>
      <c r="I224" s="39">
        <f t="shared" si="7"/>
        <v>0</v>
      </c>
      <c r="J224" s="26" t="str">
        <f t="shared" si="8"/>
        <v/>
      </c>
    </row>
    <row r="225" spans="1:10" x14ac:dyDescent="0.2">
      <c r="A225" s="14" t="str">
        <f>IF(B225&lt;CONFIGURAÇÕES!$D$19,TEXT(B225,"DDDD")," ")</f>
        <v xml:space="preserve"> </v>
      </c>
      <c r="B225" s="15" t="str">
        <f>IF(B224="","",IF((B224+1)&lt;CONFIGURAÇÕES!$D$19,'AULAS REMOTAS'!B224+1,""))</f>
        <v/>
      </c>
      <c r="C225" s="14" t="str">
        <f>IF(B225="","",VLOOKUP(B225,'DIAS LETIVOS'!D218:E583,2,0))</f>
        <v/>
      </c>
      <c r="D225" s="16" t="str">
        <f>IF(B225="","",IF(VLOOKUP(B225,'DIAS LETIVOS'!D218:F583,3,0)="","",VLOOKUP(B225,'DIAS LETIVOS'!D218:F583,3,0)))</f>
        <v/>
      </c>
      <c r="E225" s="51"/>
      <c r="F225" s="51"/>
      <c r="G225" s="51"/>
      <c r="H225" s="51"/>
      <c r="I225" s="39">
        <f t="shared" si="7"/>
        <v>0</v>
      </c>
      <c r="J225" s="26" t="str">
        <f t="shared" si="8"/>
        <v/>
      </c>
    </row>
    <row r="226" spans="1:10" x14ac:dyDescent="0.2">
      <c r="A226" s="14" t="str">
        <f>IF(B226&lt;CONFIGURAÇÕES!$D$19,TEXT(B226,"DDDD")," ")</f>
        <v xml:space="preserve"> </v>
      </c>
      <c r="B226" s="15" t="str">
        <f>IF(B225="","",IF((B225+1)&lt;CONFIGURAÇÕES!$D$19,'AULAS REMOTAS'!B225+1,""))</f>
        <v/>
      </c>
      <c r="C226" s="14" t="str">
        <f>IF(B226="","",VLOOKUP(B226,'DIAS LETIVOS'!D219:E584,2,0))</f>
        <v/>
      </c>
      <c r="D226" s="16" t="str">
        <f>IF(B226="","",IF(VLOOKUP(B226,'DIAS LETIVOS'!D219:F584,3,0)="","",VLOOKUP(B226,'DIAS LETIVOS'!D219:F584,3,0)))</f>
        <v/>
      </c>
      <c r="E226" s="51"/>
      <c r="F226" s="51"/>
      <c r="G226" s="51"/>
      <c r="H226" s="51"/>
      <c r="I226" s="39">
        <f t="shared" si="7"/>
        <v>0</v>
      </c>
      <c r="J226" s="26" t="str">
        <f t="shared" si="8"/>
        <v/>
      </c>
    </row>
    <row r="227" spans="1:10" x14ac:dyDescent="0.2">
      <c r="A227" s="14" t="str">
        <f>IF(B227&lt;CONFIGURAÇÕES!$D$19,TEXT(B227,"DDDD")," ")</f>
        <v xml:space="preserve"> </v>
      </c>
      <c r="B227" s="15" t="str">
        <f>IF(B226="","",IF((B226+1)&lt;CONFIGURAÇÕES!$D$19,'AULAS REMOTAS'!B226+1,""))</f>
        <v/>
      </c>
      <c r="C227" s="14" t="str">
        <f>IF(B227="","",VLOOKUP(B227,'DIAS LETIVOS'!D220:E585,2,0))</f>
        <v/>
      </c>
      <c r="D227" s="16" t="str">
        <f>IF(B227="","",IF(VLOOKUP(B227,'DIAS LETIVOS'!D220:F585,3,0)="","",VLOOKUP(B227,'DIAS LETIVOS'!D220:F585,3,0)))</f>
        <v/>
      </c>
      <c r="E227" s="51"/>
      <c r="F227" s="51"/>
      <c r="G227" s="51"/>
      <c r="H227" s="51"/>
      <c r="I227" s="39">
        <f t="shared" si="7"/>
        <v>0</v>
      </c>
      <c r="J227" s="26" t="str">
        <f t="shared" si="8"/>
        <v/>
      </c>
    </row>
    <row r="228" spans="1:10" x14ac:dyDescent="0.2">
      <c r="A228" s="14" t="str">
        <f>IF(B228&lt;CONFIGURAÇÕES!$D$19,TEXT(B228,"DDDD")," ")</f>
        <v xml:space="preserve"> </v>
      </c>
      <c r="B228" s="15" t="str">
        <f>IF(B227="","",IF((B227+1)&lt;CONFIGURAÇÕES!$D$19,'AULAS REMOTAS'!B227+1,""))</f>
        <v/>
      </c>
      <c r="C228" s="14" t="str">
        <f>IF(B228="","",VLOOKUP(B228,'DIAS LETIVOS'!D221:E586,2,0))</f>
        <v/>
      </c>
      <c r="D228" s="16" t="str">
        <f>IF(B228="","",IF(VLOOKUP(B228,'DIAS LETIVOS'!D221:F586,3,0)="","",VLOOKUP(B228,'DIAS LETIVOS'!D221:F586,3,0)))</f>
        <v/>
      </c>
      <c r="E228" s="51"/>
      <c r="F228" s="51"/>
      <c r="G228" s="51"/>
      <c r="H228" s="51"/>
      <c r="I228" s="39">
        <f t="shared" si="7"/>
        <v>0</v>
      </c>
      <c r="J228" s="26" t="str">
        <f t="shared" si="8"/>
        <v/>
      </c>
    </row>
    <row r="229" spans="1:10" x14ac:dyDescent="0.2">
      <c r="A229" s="14" t="str">
        <f>IF(B229&lt;CONFIGURAÇÕES!$D$19,TEXT(B229,"DDDD")," ")</f>
        <v xml:space="preserve"> </v>
      </c>
      <c r="B229" s="15" t="str">
        <f>IF(B228="","",IF((B228+1)&lt;CONFIGURAÇÕES!$D$19,'AULAS REMOTAS'!B228+1,""))</f>
        <v/>
      </c>
      <c r="C229" s="14" t="str">
        <f>IF(B229="","",VLOOKUP(B229,'DIAS LETIVOS'!D222:E587,2,0))</f>
        <v/>
      </c>
      <c r="D229" s="16" t="str">
        <f>IF(B229="","",IF(VLOOKUP(B229,'DIAS LETIVOS'!D222:F587,3,0)="","",VLOOKUP(B229,'DIAS LETIVOS'!D222:F587,3,0)))</f>
        <v/>
      </c>
      <c r="E229" s="51"/>
      <c r="F229" s="51"/>
      <c r="G229" s="51"/>
      <c r="H229" s="51"/>
      <c r="I229" s="39">
        <f t="shared" si="7"/>
        <v>0</v>
      </c>
      <c r="J229" s="26" t="str">
        <f t="shared" si="8"/>
        <v/>
      </c>
    </row>
    <row r="230" spans="1:10" x14ac:dyDescent="0.2">
      <c r="A230" s="14" t="str">
        <f>IF(B230&lt;CONFIGURAÇÕES!$D$19,TEXT(B230,"DDDD")," ")</f>
        <v xml:space="preserve"> </v>
      </c>
      <c r="B230" s="15" t="str">
        <f>IF(B229="","",IF((B229+1)&lt;CONFIGURAÇÕES!$D$19,'AULAS REMOTAS'!B229+1,""))</f>
        <v/>
      </c>
      <c r="C230" s="14" t="str">
        <f>IF(B230="","",VLOOKUP(B230,'DIAS LETIVOS'!D223:E588,2,0))</f>
        <v/>
      </c>
      <c r="D230" s="16" t="str">
        <f>IF(B230="","",IF(VLOOKUP(B230,'DIAS LETIVOS'!D223:F588,3,0)="","",VLOOKUP(B230,'DIAS LETIVOS'!D223:F588,3,0)))</f>
        <v/>
      </c>
      <c r="E230" s="51"/>
      <c r="F230" s="51"/>
      <c r="G230" s="51"/>
      <c r="H230" s="51"/>
      <c r="I230" s="39">
        <f t="shared" si="7"/>
        <v>0</v>
      </c>
      <c r="J230" s="26" t="str">
        <f t="shared" si="8"/>
        <v/>
      </c>
    </row>
    <row r="231" spans="1:10" x14ac:dyDescent="0.2">
      <c r="A231" s="14" t="str">
        <f>IF(B231&lt;CONFIGURAÇÕES!$D$19,TEXT(B231,"DDDD")," ")</f>
        <v xml:space="preserve"> </v>
      </c>
      <c r="B231" s="15" t="str">
        <f>IF(B230="","",IF((B230+1)&lt;CONFIGURAÇÕES!$D$19,'AULAS REMOTAS'!B230+1,""))</f>
        <v/>
      </c>
      <c r="C231" s="14" t="str">
        <f>IF(B231="","",VLOOKUP(B231,'DIAS LETIVOS'!D224:E589,2,0))</f>
        <v/>
      </c>
      <c r="D231" s="16" t="str">
        <f>IF(B231="","",IF(VLOOKUP(B231,'DIAS LETIVOS'!D224:F589,3,0)="","",VLOOKUP(B231,'DIAS LETIVOS'!D224:F589,3,0)))</f>
        <v/>
      </c>
      <c r="E231" s="51"/>
      <c r="F231" s="51"/>
      <c r="G231" s="51"/>
      <c r="H231" s="51"/>
      <c r="I231" s="39">
        <f t="shared" si="7"/>
        <v>0</v>
      </c>
      <c r="J231" s="26" t="str">
        <f t="shared" si="8"/>
        <v/>
      </c>
    </row>
    <row r="232" spans="1:10" x14ac:dyDescent="0.2">
      <c r="A232" s="14" t="str">
        <f>IF(B232&lt;CONFIGURAÇÕES!$D$19,TEXT(B232,"DDDD")," ")</f>
        <v xml:space="preserve"> </v>
      </c>
      <c r="B232" s="15" t="str">
        <f>IF(B231="","",IF((B231+1)&lt;CONFIGURAÇÕES!$D$19,'AULAS REMOTAS'!B231+1,""))</f>
        <v/>
      </c>
      <c r="C232" s="14" t="str">
        <f>IF(B232="","",VLOOKUP(B232,'DIAS LETIVOS'!D225:E590,2,0))</f>
        <v/>
      </c>
      <c r="D232" s="16" t="str">
        <f>IF(B232="","",IF(VLOOKUP(B232,'DIAS LETIVOS'!D225:F590,3,0)="","",VLOOKUP(B232,'DIAS LETIVOS'!D225:F590,3,0)))</f>
        <v/>
      </c>
      <c r="E232" s="51"/>
      <c r="F232" s="51"/>
      <c r="G232" s="51"/>
      <c r="H232" s="51"/>
      <c r="I232" s="39">
        <f t="shared" si="7"/>
        <v>0</v>
      </c>
      <c r="J232" s="26" t="str">
        <f t="shared" si="8"/>
        <v/>
      </c>
    </row>
    <row r="233" spans="1:10" x14ac:dyDescent="0.2">
      <c r="A233" s="14" t="str">
        <f>IF(B233&lt;CONFIGURAÇÕES!$D$19,TEXT(B233,"DDDD")," ")</f>
        <v xml:space="preserve"> </v>
      </c>
      <c r="B233" s="15" t="str">
        <f>IF(B232="","",IF((B232+1)&lt;CONFIGURAÇÕES!$D$19,'AULAS REMOTAS'!B232+1,""))</f>
        <v/>
      </c>
      <c r="C233" s="14" t="str">
        <f>IF(B233="","",VLOOKUP(B233,'DIAS LETIVOS'!D226:E591,2,0))</f>
        <v/>
      </c>
      <c r="D233" s="16" t="str">
        <f>IF(B233="","",IF(VLOOKUP(B233,'DIAS LETIVOS'!D226:F591,3,0)="","",VLOOKUP(B233,'DIAS LETIVOS'!D226:F591,3,0)))</f>
        <v/>
      </c>
      <c r="E233" s="51"/>
      <c r="F233" s="51"/>
      <c r="G233" s="51"/>
      <c r="H233" s="51"/>
      <c r="I233" s="39">
        <f t="shared" si="7"/>
        <v>0</v>
      </c>
      <c r="J233" s="26" t="str">
        <f t="shared" si="8"/>
        <v/>
      </c>
    </row>
    <row r="234" spans="1:10" x14ac:dyDescent="0.2">
      <c r="A234" s="14" t="str">
        <f>IF(B234&lt;CONFIGURAÇÕES!$D$19,TEXT(B234,"DDDD")," ")</f>
        <v xml:space="preserve"> </v>
      </c>
      <c r="B234" s="15" t="str">
        <f>IF(B233="","",IF((B233+1)&lt;CONFIGURAÇÕES!$D$19,'AULAS REMOTAS'!B233+1,""))</f>
        <v/>
      </c>
      <c r="C234" s="14" t="str">
        <f>IF(B234="","",VLOOKUP(B234,'DIAS LETIVOS'!D227:E592,2,0))</f>
        <v/>
      </c>
      <c r="D234" s="16" t="str">
        <f>IF(B234="","",IF(VLOOKUP(B234,'DIAS LETIVOS'!D227:F592,3,0)="","",VLOOKUP(B234,'DIAS LETIVOS'!D227:F592,3,0)))</f>
        <v/>
      </c>
      <c r="E234" s="51"/>
      <c r="F234" s="51"/>
      <c r="G234" s="51"/>
      <c r="H234" s="51"/>
      <c r="I234" s="39">
        <f t="shared" si="7"/>
        <v>0</v>
      </c>
      <c r="J234" s="26" t="str">
        <f t="shared" si="8"/>
        <v/>
      </c>
    </row>
    <row r="235" spans="1:10" x14ac:dyDescent="0.2">
      <c r="A235" s="14" t="str">
        <f>IF(B235&lt;CONFIGURAÇÕES!$D$19,TEXT(B235,"DDDD")," ")</f>
        <v xml:space="preserve"> </v>
      </c>
      <c r="B235" s="15" t="str">
        <f>IF(B234="","",IF((B234+1)&lt;CONFIGURAÇÕES!$D$19,'AULAS REMOTAS'!B234+1,""))</f>
        <v/>
      </c>
      <c r="C235" s="14" t="str">
        <f>IF(B235="","",VLOOKUP(B235,'DIAS LETIVOS'!D228:E593,2,0))</f>
        <v/>
      </c>
      <c r="D235" s="16" t="str">
        <f>IF(B235="","",IF(VLOOKUP(B235,'DIAS LETIVOS'!D228:F593,3,0)="","",VLOOKUP(B235,'DIAS LETIVOS'!D228:F593,3,0)))</f>
        <v/>
      </c>
      <c r="E235" s="51"/>
      <c r="F235" s="51"/>
      <c r="G235" s="51"/>
      <c r="H235" s="51"/>
      <c r="I235" s="39">
        <f t="shared" si="7"/>
        <v>0</v>
      </c>
      <c r="J235" s="26" t="str">
        <f t="shared" si="8"/>
        <v/>
      </c>
    </row>
    <row r="236" spans="1:10" x14ac:dyDescent="0.2">
      <c r="A236" s="14" t="str">
        <f>IF(B236&lt;CONFIGURAÇÕES!$D$19,TEXT(B236,"DDDD")," ")</f>
        <v xml:space="preserve"> </v>
      </c>
      <c r="B236" s="15" t="str">
        <f>IF(B235="","",IF((B235+1)&lt;CONFIGURAÇÕES!$D$19,'AULAS REMOTAS'!B235+1,""))</f>
        <v/>
      </c>
      <c r="C236" s="14" t="str">
        <f>IF(B236="","",VLOOKUP(B236,'DIAS LETIVOS'!D229:E594,2,0))</f>
        <v/>
      </c>
      <c r="D236" s="16" t="str">
        <f>IF(B236="","",IF(VLOOKUP(B236,'DIAS LETIVOS'!D229:F594,3,0)="","",VLOOKUP(B236,'DIAS LETIVOS'!D229:F594,3,0)))</f>
        <v/>
      </c>
      <c r="E236" s="51"/>
      <c r="F236" s="51"/>
      <c r="G236" s="51"/>
      <c r="H236" s="51"/>
      <c r="I236" s="39">
        <f t="shared" si="7"/>
        <v>0</v>
      </c>
      <c r="J236" s="26" t="str">
        <f t="shared" si="8"/>
        <v/>
      </c>
    </row>
    <row r="237" spans="1:10" x14ac:dyDescent="0.2">
      <c r="A237" s="14" t="str">
        <f>IF(B237&lt;CONFIGURAÇÕES!$D$19,TEXT(B237,"DDDD")," ")</f>
        <v xml:space="preserve"> </v>
      </c>
      <c r="B237" s="15" t="str">
        <f>IF(B236="","",IF((B236+1)&lt;CONFIGURAÇÕES!$D$19,'AULAS REMOTAS'!B236+1,""))</f>
        <v/>
      </c>
      <c r="C237" s="14" t="str">
        <f>IF(B237="","",VLOOKUP(B237,'DIAS LETIVOS'!D230:E595,2,0))</f>
        <v/>
      </c>
      <c r="D237" s="16" t="str">
        <f>IF(B237="","",IF(VLOOKUP(B237,'DIAS LETIVOS'!D230:F595,3,0)="","",VLOOKUP(B237,'DIAS LETIVOS'!D230:F595,3,0)))</f>
        <v/>
      </c>
      <c r="E237" s="51"/>
      <c r="F237" s="51"/>
      <c r="G237" s="51"/>
      <c r="H237" s="51"/>
      <c r="I237" s="39">
        <f t="shared" si="7"/>
        <v>0</v>
      </c>
      <c r="J237" s="26" t="str">
        <f t="shared" si="8"/>
        <v/>
      </c>
    </row>
    <row r="238" spans="1:10" x14ac:dyDescent="0.2">
      <c r="A238" s="14" t="str">
        <f>IF(B238&lt;CONFIGURAÇÕES!$D$19,TEXT(B238,"DDDD")," ")</f>
        <v xml:space="preserve"> </v>
      </c>
      <c r="B238" s="15" t="str">
        <f>IF(B237="","",IF((B237+1)&lt;CONFIGURAÇÕES!$D$19,'AULAS REMOTAS'!B237+1,""))</f>
        <v/>
      </c>
      <c r="C238" s="14" t="str">
        <f>IF(B238="","",VLOOKUP(B238,'DIAS LETIVOS'!D231:E596,2,0))</f>
        <v/>
      </c>
      <c r="D238" s="16" t="str">
        <f>IF(B238="","",IF(VLOOKUP(B238,'DIAS LETIVOS'!D231:F596,3,0)="","",VLOOKUP(B238,'DIAS LETIVOS'!D231:F596,3,0)))</f>
        <v/>
      </c>
      <c r="E238" s="51"/>
      <c r="F238" s="51"/>
      <c r="G238" s="51"/>
      <c r="H238" s="51"/>
      <c r="I238" s="39">
        <f t="shared" si="7"/>
        <v>0</v>
      </c>
      <c r="J238" s="26" t="str">
        <f t="shared" si="8"/>
        <v/>
      </c>
    </row>
    <row r="239" spans="1:10" x14ac:dyDescent="0.2">
      <c r="A239" s="14" t="str">
        <f>IF(B239&lt;CONFIGURAÇÕES!$D$19,TEXT(B239,"DDDD")," ")</f>
        <v xml:space="preserve"> </v>
      </c>
      <c r="B239" s="15" t="str">
        <f>IF(B238="","",IF((B238+1)&lt;CONFIGURAÇÕES!$D$19,'AULAS REMOTAS'!B238+1,""))</f>
        <v/>
      </c>
      <c r="C239" s="14" t="str">
        <f>IF(B239="","",VLOOKUP(B239,'DIAS LETIVOS'!D232:E597,2,0))</f>
        <v/>
      </c>
      <c r="D239" s="16" t="str">
        <f>IF(B239="","",IF(VLOOKUP(B239,'DIAS LETIVOS'!D232:F597,3,0)="","",VLOOKUP(B239,'DIAS LETIVOS'!D232:F597,3,0)))</f>
        <v/>
      </c>
      <c r="E239" s="51"/>
      <c r="F239" s="51"/>
      <c r="G239" s="51"/>
      <c r="H239" s="51"/>
      <c r="I239" s="39">
        <f t="shared" si="7"/>
        <v>0</v>
      </c>
      <c r="J239" s="26" t="str">
        <f t="shared" si="8"/>
        <v/>
      </c>
    </row>
    <row r="240" spans="1:10" x14ac:dyDescent="0.2">
      <c r="A240" s="14" t="str">
        <f>IF(B240&lt;CONFIGURAÇÕES!$D$19,TEXT(B240,"DDDD")," ")</f>
        <v xml:space="preserve"> </v>
      </c>
      <c r="B240" s="15" t="str">
        <f>IF(B239="","",IF((B239+1)&lt;CONFIGURAÇÕES!$D$19,'AULAS REMOTAS'!B239+1,""))</f>
        <v/>
      </c>
      <c r="C240" s="14" t="str">
        <f>IF(B240="","",VLOOKUP(B240,'DIAS LETIVOS'!D233:E598,2,0))</f>
        <v/>
      </c>
      <c r="D240" s="16" t="str">
        <f>IF(B240="","",IF(VLOOKUP(B240,'DIAS LETIVOS'!D233:F598,3,0)="","",VLOOKUP(B240,'DIAS LETIVOS'!D233:F598,3,0)))</f>
        <v/>
      </c>
      <c r="E240" s="51"/>
      <c r="F240" s="51"/>
      <c r="G240" s="51"/>
      <c r="H240" s="51"/>
      <c r="I240" s="39">
        <f t="shared" si="7"/>
        <v>0</v>
      </c>
      <c r="J240" s="26" t="str">
        <f t="shared" si="8"/>
        <v/>
      </c>
    </row>
    <row r="241" spans="1:10" x14ac:dyDescent="0.2">
      <c r="A241" s="14" t="str">
        <f>IF(B241&lt;CONFIGURAÇÕES!$D$19,TEXT(B241,"DDDD")," ")</f>
        <v xml:space="preserve"> </v>
      </c>
      <c r="B241" s="15" t="str">
        <f>IF(B240="","",IF((B240+1)&lt;CONFIGURAÇÕES!$D$19,'AULAS REMOTAS'!B240+1,""))</f>
        <v/>
      </c>
      <c r="C241" s="14" t="str">
        <f>IF(B241="","",VLOOKUP(B241,'DIAS LETIVOS'!D234:E599,2,0))</f>
        <v/>
      </c>
      <c r="D241" s="16" t="str">
        <f>IF(B241="","",IF(VLOOKUP(B241,'DIAS LETIVOS'!D234:F599,3,0)="","",VLOOKUP(B241,'DIAS LETIVOS'!D234:F599,3,0)))</f>
        <v/>
      </c>
      <c r="E241" s="51"/>
      <c r="F241" s="51"/>
      <c r="G241" s="51"/>
      <c r="H241" s="51"/>
      <c r="I241" s="39">
        <f t="shared" si="7"/>
        <v>0</v>
      </c>
      <c r="J241" s="26" t="str">
        <f t="shared" si="8"/>
        <v/>
      </c>
    </row>
    <row r="242" spans="1:10" x14ac:dyDescent="0.2">
      <c r="A242" s="14" t="str">
        <f>IF(B242&lt;CONFIGURAÇÕES!$D$19,TEXT(B242,"DDDD")," ")</f>
        <v xml:space="preserve"> </v>
      </c>
      <c r="B242" s="15" t="str">
        <f>IF(B241="","",IF((B241+1)&lt;CONFIGURAÇÕES!$D$19,'AULAS REMOTAS'!B241+1,""))</f>
        <v/>
      </c>
      <c r="C242" s="14" t="str">
        <f>IF(B242="","",VLOOKUP(B242,'DIAS LETIVOS'!D235:E600,2,0))</f>
        <v/>
      </c>
      <c r="D242" s="16" t="str">
        <f>IF(B242="","",IF(VLOOKUP(B242,'DIAS LETIVOS'!D235:F600,3,0)="","",VLOOKUP(B242,'DIAS LETIVOS'!D235:F600,3,0)))</f>
        <v/>
      </c>
      <c r="E242" s="51"/>
      <c r="F242" s="51"/>
      <c r="G242" s="51"/>
      <c r="H242" s="51"/>
      <c r="I242" s="39">
        <f t="shared" si="7"/>
        <v>0</v>
      </c>
      <c r="J242" s="26" t="str">
        <f t="shared" si="8"/>
        <v/>
      </c>
    </row>
    <row r="243" spans="1:10" x14ac:dyDescent="0.2">
      <c r="A243" s="14" t="str">
        <f>IF(B243&lt;CONFIGURAÇÕES!$D$19,TEXT(B243,"DDDD")," ")</f>
        <v xml:space="preserve"> </v>
      </c>
      <c r="B243" s="15" t="str">
        <f>IF(B242="","",IF((B242+1)&lt;CONFIGURAÇÕES!$D$19,'AULAS REMOTAS'!B242+1,""))</f>
        <v/>
      </c>
      <c r="C243" s="14" t="str">
        <f>IF(B243="","",VLOOKUP(B243,'DIAS LETIVOS'!D236:E601,2,0))</f>
        <v/>
      </c>
      <c r="D243" s="16" t="str">
        <f>IF(B243="","",IF(VLOOKUP(B243,'DIAS LETIVOS'!D236:F601,3,0)="","",VLOOKUP(B243,'DIAS LETIVOS'!D236:F601,3,0)))</f>
        <v/>
      </c>
      <c r="E243" s="51"/>
      <c r="F243" s="51"/>
      <c r="G243" s="51"/>
      <c r="H243" s="51"/>
      <c r="I243" s="39">
        <f t="shared" si="7"/>
        <v>0</v>
      </c>
      <c r="J243" s="26" t="str">
        <f t="shared" si="8"/>
        <v/>
      </c>
    </row>
    <row r="244" spans="1:10" x14ac:dyDescent="0.2">
      <c r="A244" s="14" t="str">
        <f>IF(B244&lt;CONFIGURAÇÕES!$D$19,TEXT(B244,"DDDD")," ")</f>
        <v xml:space="preserve"> </v>
      </c>
      <c r="B244" s="15" t="str">
        <f>IF(B243="","",IF((B243+1)&lt;CONFIGURAÇÕES!$D$19,'AULAS REMOTAS'!B243+1,""))</f>
        <v/>
      </c>
      <c r="C244" s="14" t="str">
        <f>IF(B244="","",VLOOKUP(B244,'DIAS LETIVOS'!D237:E602,2,0))</f>
        <v/>
      </c>
      <c r="D244" s="16" t="str">
        <f>IF(B244="","",IF(VLOOKUP(B244,'DIAS LETIVOS'!D237:F602,3,0)="","",VLOOKUP(B244,'DIAS LETIVOS'!D237:F602,3,0)))</f>
        <v/>
      </c>
      <c r="E244" s="51"/>
      <c r="F244" s="51"/>
      <c r="G244" s="51"/>
      <c r="H244" s="51"/>
      <c r="I244" s="39">
        <f t="shared" si="7"/>
        <v>0</v>
      </c>
      <c r="J244" s="26" t="str">
        <f t="shared" si="8"/>
        <v/>
      </c>
    </row>
    <row r="245" spans="1:10" x14ac:dyDescent="0.2">
      <c r="A245" s="14" t="str">
        <f>IF(B245&lt;CONFIGURAÇÕES!$D$19,TEXT(B245,"DDDD")," ")</f>
        <v xml:space="preserve"> </v>
      </c>
      <c r="B245" s="15" t="str">
        <f>IF(B244="","",IF((B244+1)&lt;CONFIGURAÇÕES!$D$19,'AULAS REMOTAS'!B244+1,""))</f>
        <v/>
      </c>
      <c r="C245" s="14" t="str">
        <f>IF(B245="","",VLOOKUP(B245,'DIAS LETIVOS'!D238:E603,2,0))</f>
        <v/>
      </c>
      <c r="D245" s="16" t="str">
        <f>IF(B245="","",IF(VLOOKUP(B245,'DIAS LETIVOS'!D238:F603,3,0)="","",VLOOKUP(B245,'DIAS LETIVOS'!D238:F603,3,0)))</f>
        <v/>
      </c>
      <c r="E245" s="51"/>
      <c r="F245" s="51"/>
      <c r="G245" s="51"/>
      <c r="H245" s="51"/>
      <c r="I245" s="39">
        <f t="shared" si="7"/>
        <v>0</v>
      </c>
      <c r="J245" s="26" t="str">
        <f t="shared" si="8"/>
        <v/>
      </c>
    </row>
    <row r="246" spans="1:10" x14ac:dyDescent="0.2">
      <c r="A246" s="14" t="str">
        <f>IF(B246&lt;CONFIGURAÇÕES!$D$19,TEXT(B246,"DDDD")," ")</f>
        <v xml:space="preserve"> </v>
      </c>
      <c r="B246" s="15" t="str">
        <f>IF(B245="","",IF((B245+1)&lt;CONFIGURAÇÕES!$D$19,'AULAS REMOTAS'!B245+1,""))</f>
        <v/>
      </c>
      <c r="C246" s="14" t="str">
        <f>IF(B246="","",VLOOKUP(B246,'DIAS LETIVOS'!D239:E604,2,0))</f>
        <v/>
      </c>
      <c r="D246" s="16" t="str">
        <f>IF(B246="","",IF(VLOOKUP(B246,'DIAS LETIVOS'!D239:F604,3,0)="","",VLOOKUP(B246,'DIAS LETIVOS'!D239:F604,3,0)))</f>
        <v/>
      </c>
      <c r="E246" s="51"/>
      <c r="F246" s="51"/>
      <c r="G246" s="51"/>
      <c r="H246" s="51"/>
      <c r="I246" s="39">
        <f t="shared" si="7"/>
        <v>0</v>
      </c>
      <c r="J246" s="26" t="str">
        <f t="shared" si="8"/>
        <v/>
      </c>
    </row>
    <row r="247" spans="1:10" x14ac:dyDescent="0.2">
      <c r="A247" s="14" t="str">
        <f>IF(B247&lt;CONFIGURAÇÕES!$D$19,TEXT(B247,"DDDD")," ")</f>
        <v xml:space="preserve"> </v>
      </c>
      <c r="B247" s="15" t="str">
        <f>IF(B246="","",IF((B246+1)&lt;CONFIGURAÇÕES!$D$19,'AULAS REMOTAS'!B246+1,""))</f>
        <v/>
      </c>
      <c r="C247" s="14" t="str">
        <f>IF(B247="","",VLOOKUP(B247,'DIAS LETIVOS'!D240:E605,2,0))</f>
        <v/>
      </c>
      <c r="D247" s="16" t="str">
        <f>IF(B247="","",IF(VLOOKUP(B247,'DIAS LETIVOS'!D240:F605,3,0)="","",VLOOKUP(B247,'DIAS LETIVOS'!D240:F605,3,0)))</f>
        <v/>
      </c>
      <c r="E247" s="51"/>
      <c r="F247" s="51"/>
      <c r="G247" s="51"/>
      <c r="H247" s="51"/>
      <c r="I247" s="39">
        <f t="shared" si="7"/>
        <v>0</v>
      </c>
      <c r="J247" s="26" t="str">
        <f t="shared" si="8"/>
        <v/>
      </c>
    </row>
    <row r="248" spans="1:10" x14ac:dyDescent="0.2">
      <c r="A248" s="14" t="str">
        <f>IF(B248&lt;CONFIGURAÇÕES!$D$19,TEXT(B248,"DDDD")," ")</f>
        <v xml:space="preserve"> </v>
      </c>
      <c r="B248" s="15" t="str">
        <f>IF(B247="","",IF((B247+1)&lt;CONFIGURAÇÕES!$D$19,'AULAS REMOTAS'!B247+1,""))</f>
        <v/>
      </c>
      <c r="C248" s="14" t="str">
        <f>IF(B248="","",VLOOKUP(B248,'DIAS LETIVOS'!D241:E606,2,0))</f>
        <v/>
      </c>
      <c r="D248" s="16" t="str">
        <f>IF(B248="","",IF(VLOOKUP(B248,'DIAS LETIVOS'!D241:F606,3,0)="","",VLOOKUP(B248,'DIAS LETIVOS'!D241:F606,3,0)))</f>
        <v/>
      </c>
      <c r="E248" s="51"/>
      <c r="F248" s="51"/>
      <c r="G248" s="51"/>
      <c r="H248" s="51"/>
      <c r="I248" s="39">
        <f t="shared" si="7"/>
        <v>0</v>
      </c>
      <c r="J248" s="26" t="str">
        <f t="shared" si="8"/>
        <v/>
      </c>
    </row>
    <row r="249" spans="1:10" x14ac:dyDescent="0.2">
      <c r="A249" s="14" t="str">
        <f>IF(B249&lt;CONFIGURAÇÕES!$D$19,TEXT(B249,"DDDD")," ")</f>
        <v xml:space="preserve"> </v>
      </c>
      <c r="B249" s="15" t="str">
        <f>IF(B248="","",IF((B248+1)&lt;CONFIGURAÇÕES!$D$19,'AULAS REMOTAS'!B248+1,""))</f>
        <v/>
      </c>
      <c r="C249" s="14" t="str">
        <f>IF(B249="","",VLOOKUP(B249,'DIAS LETIVOS'!D242:E607,2,0))</f>
        <v/>
      </c>
      <c r="D249" s="16" t="str">
        <f>IF(B249="","",IF(VLOOKUP(B249,'DIAS LETIVOS'!D242:F607,3,0)="","",VLOOKUP(B249,'DIAS LETIVOS'!D242:F607,3,0)))</f>
        <v/>
      </c>
      <c r="E249" s="51"/>
      <c r="F249" s="51"/>
      <c r="G249" s="51"/>
      <c r="H249" s="51"/>
      <c r="I249" s="39">
        <f t="shared" si="7"/>
        <v>0</v>
      </c>
      <c r="J249" s="26" t="str">
        <f t="shared" si="8"/>
        <v/>
      </c>
    </row>
    <row r="250" spans="1:10" x14ac:dyDescent="0.2">
      <c r="A250" s="14" t="str">
        <f>IF(B250&lt;CONFIGURAÇÕES!$D$19,TEXT(B250,"DDDD")," ")</f>
        <v xml:space="preserve"> </v>
      </c>
      <c r="B250" s="15" t="str">
        <f>IF(B249="","",IF((B249+1)&lt;CONFIGURAÇÕES!$D$19,'AULAS REMOTAS'!B249+1,""))</f>
        <v/>
      </c>
      <c r="C250" s="14" t="str">
        <f>IF(B250="","",VLOOKUP(B250,'DIAS LETIVOS'!D243:E608,2,0))</f>
        <v/>
      </c>
      <c r="D250" s="16" t="str">
        <f>IF(B250="","",IF(VLOOKUP(B250,'DIAS LETIVOS'!D243:F608,3,0)="","",VLOOKUP(B250,'DIAS LETIVOS'!D243:F608,3,0)))</f>
        <v/>
      </c>
      <c r="E250" s="51"/>
      <c r="F250" s="51"/>
      <c r="G250" s="51"/>
      <c r="H250" s="51"/>
      <c r="I250" s="39">
        <f t="shared" si="7"/>
        <v>0</v>
      </c>
      <c r="J250" s="26" t="str">
        <f t="shared" si="8"/>
        <v/>
      </c>
    </row>
    <row r="251" spans="1:10" x14ac:dyDescent="0.2">
      <c r="A251" s="14" t="str">
        <f>IF(B251&lt;CONFIGURAÇÕES!$D$19,TEXT(B251,"DDDD")," ")</f>
        <v xml:space="preserve"> </v>
      </c>
      <c r="B251" s="15" t="str">
        <f>IF(B250="","",IF((B250+1)&lt;CONFIGURAÇÕES!$D$19,'AULAS REMOTAS'!B250+1,""))</f>
        <v/>
      </c>
      <c r="C251" s="14" t="str">
        <f>IF(B251="","",VLOOKUP(B251,'DIAS LETIVOS'!D244:E609,2,0))</f>
        <v/>
      </c>
      <c r="D251" s="16" t="str">
        <f>IF(B251="","",IF(VLOOKUP(B251,'DIAS LETIVOS'!D244:F609,3,0)="","",VLOOKUP(B251,'DIAS LETIVOS'!D244:F609,3,0)))</f>
        <v/>
      </c>
      <c r="E251" s="51"/>
      <c r="F251" s="51"/>
      <c r="G251" s="51"/>
      <c r="H251" s="51"/>
      <c r="I251" s="39">
        <f t="shared" si="7"/>
        <v>0</v>
      </c>
      <c r="J251" s="26" t="str">
        <f t="shared" si="8"/>
        <v/>
      </c>
    </row>
    <row r="252" spans="1:10" x14ac:dyDescent="0.2">
      <c r="A252" s="14" t="str">
        <f>IF(B252&lt;CONFIGURAÇÕES!$D$19,TEXT(B252,"DDDD")," ")</f>
        <v xml:space="preserve"> </v>
      </c>
      <c r="B252" s="15" t="str">
        <f>IF(B251="","",IF((B251+1)&lt;CONFIGURAÇÕES!$D$19,'AULAS REMOTAS'!B251+1,""))</f>
        <v/>
      </c>
      <c r="C252" s="14" t="str">
        <f>IF(B252="","",VLOOKUP(B252,'DIAS LETIVOS'!D245:E610,2,0))</f>
        <v/>
      </c>
      <c r="D252" s="16" t="str">
        <f>IF(B252="","",IF(VLOOKUP(B252,'DIAS LETIVOS'!D245:F610,3,0)="","",VLOOKUP(B252,'DIAS LETIVOS'!D245:F610,3,0)))</f>
        <v/>
      </c>
      <c r="E252" s="51"/>
      <c r="F252" s="51"/>
      <c r="G252" s="51"/>
      <c r="H252" s="51"/>
      <c r="I252" s="39">
        <f t="shared" si="7"/>
        <v>0</v>
      </c>
      <c r="J252" s="26" t="str">
        <f t="shared" si="8"/>
        <v/>
      </c>
    </row>
    <row r="253" spans="1:10" x14ac:dyDescent="0.2">
      <c r="A253" s="14" t="str">
        <f>IF(B253&lt;CONFIGURAÇÕES!$D$19,TEXT(B253,"DDDD")," ")</f>
        <v xml:space="preserve"> </v>
      </c>
      <c r="B253" s="15" t="str">
        <f>IF(B252="","",IF((B252+1)&lt;CONFIGURAÇÕES!$D$19,'AULAS REMOTAS'!B252+1,""))</f>
        <v/>
      </c>
      <c r="C253" s="14" t="str">
        <f>IF(B253="","",VLOOKUP(B253,'DIAS LETIVOS'!D246:E611,2,0))</f>
        <v/>
      </c>
      <c r="D253" s="16" t="str">
        <f>IF(B253="","",IF(VLOOKUP(B253,'DIAS LETIVOS'!D246:F611,3,0)="","",VLOOKUP(B253,'DIAS LETIVOS'!D246:F611,3,0)))</f>
        <v/>
      </c>
      <c r="E253" s="51"/>
      <c r="F253" s="51"/>
      <c r="G253" s="51"/>
      <c r="H253" s="51"/>
      <c r="I253" s="39">
        <f t="shared" si="7"/>
        <v>0</v>
      </c>
      <c r="J253" s="26" t="str">
        <f t="shared" si="8"/>
        <v/>
      </c>
    </row>
    <row r="254" spans="1:10" x14ac:dyDescent="0.2">
      <c r="A254" s="14" t="str">
        <f>IF(B254&lt;CONFIGURAÇÕES!$D$19,TEXT(B254,"DDDD")," ")</f>
        <v xml:space="preserve"> </v>
      </c>
      <c r="B254" s="15" t="str">
        <f>IF(B253="","",IF((B253+1)&lt;CONFIGURAÇÕES!$D$19,'AULAS REMOTAS'!B253+1,""))</f>
        <v/>
      </c>
      <c r="C254" s="14" t="str">
        <f>IF(B254="","",VLOOKUP(B254,'DIAS LETIVOS'!D247:E612,2,0))</f>
        <v/>
      </c>
      <c r="D254" s="16" t="str">
        <f>IF(B254="","",IF(VLOOKUP(B254,'DIAS LETIVOS'!D247:F612,3,0)="","",VLOOKUP(B254,'DIAS LETIVOS'!D247:F612,3,0)))</f>
        <v/>
      </c>
      <c r="E254" s="51"/>
      <c r="F254" s="51"/>
      <c r="G254" s="51"/>
      <c r="H254" s="51"/>
      <c r="I254" s="39">
        <f t="shared" si="7"/>
        <v>0</v>
      </c>
      <c r="J254" s="26" t="str">
        <f t="shared" si="8"/>
        <v/>
      </c>
    </row>
    <row r="255" spans="1:10" x14ac:dyDescent="0.2">
      <c r="A255" s="14" t="str">
        <f>IF(B255&lt;CONFIGURAÇÕES!$D$19,TEXT(B255,"DDDD")," ")</f>
        <v xml:space="preserve"> </v>
      </c>
      <c r="B255" s="15" t="str">
        <f>IF(B254="","",IF((B254+1)&lt;CONFIGURAÇÕES!$D$19,'AULAS REMOTAS'!B254+1,""))</f>
        <v/>
      </c>
      <c r="C255" s="14" t="str">
        <f>IF(B255="","",VLOOKUP(B255,'DIAS LETIVOS'!D248:E613,2,0))</f>
        <v/>
      </c>
      <c r="D255" s="16" t="str">
        <f>IF(B255="","",IF(VLOOKUP(B255,'DIAS LETIVOS'!D248:F613,3,0)="","",VLOOKUP(B255,'DIAS LETIVOS'!D248:F613,3,0)))</f>
        <v/>
      </c>
      <c r="E255" s="51"/>
      <c r="F255" s="51"/>
      <c r="G255" s="51"/>
      <c r="H255" s="51"/>
      <c r="I255" s="39">
        <f t="shared" si="7"/>
        <v>0</v>
      </c>
      <c r="J255" s="26" t="str">
        <f t="shared" si="8"/>
        <v/>
      </c>
    </row>
    <row r="256" spans="1:10" x14ac:dyDescent="0.2">
      <c r="A256" s="14" t="str">
        <f>IF(B256&lt;CONFIGURAÇÕES!$D$19,TEXT(B256,"DDDD")," ")</f>
        <v xml:space="preserve"> </v>
      </c>
      <c r="B256" s="15" t="str">
        <f>IF(B255="","",IF((B255+1)&lt;CONFIGURAÇÕES!$D$19,'AULAS REMOTAS'!B255+1,""))</f>
        <v/>
      </c>
      <c r="C256" s="14" t="str">
        <f>IF(B256="","",VLOOKUP(B256,'DIAS LETIVOS'!D249:E614,2,0))</f>
        <v/>
      </c>
      <c r="D256" s="16" t="str">
        <f>IF(B256="","",IF(VLOOKUP(B256,'DIAS LETIVOS'!D249:F614,3,0)="","",VLOOKUP(B256,'DIAS LETIVOS'!D249:F614,3,0)))</f>
        <v/>
      </c>
      <c r="E256" s="51"/>
      <c r="F256" s="51"/>
      <c r="G256" s="51"/>
      <c r="H256" s="51"/>
      <c r="I256" s="39">
        <f t="shared" si="7"/>
        <v>0</v>
      </c>
      <c r="J256" s="26" t="str">
        <f t="shared" si="8"/>
        <v/>
      </c>
    </row>
    <row r="257" spans="1:10" x14ac:dyDescent="0.2">
      <c r="A257" s="14" t="str">
        <f>IF(B257&lt;CONFIGURAÇÕES!$D$19,TEXT(B257,"DDDD")," ")</f>
        <v xml:space="preserve"> </v>
      </c>
      <c r="B257" s="15" t="str">
        <f>IF(B256="","",IF((B256+1)&lt;CONFIGURAÇÕES!$D$19,'AULAS REMOTAS'!B256+1,""))</f>
        <v/>
      </c>
      <c r="C257" s="14" t="str">
        <f>IF(B257="","",VLOOKUP(B257,'DIAS LETIVOS'!D250:E615,2,0))</f>
        <v/>
      </c>
      <c r="D257" s="16" t="str">
        <f>IF(B257="","",IF(VLOOKUP(B257,'DIAS LETIVOS'!D250:F615,3,0)="","",VLOOKUP(B257,'DIAS LETIVOS'!D250:F615,3,0)))</f>
        <v/>
      </c>
      <c r="E257" s="51"/>
      <c r="F257" s="51"/>
      <c r="G257" s="51"/>
      <c r="H257" s="51"/>
      <c r="I257" s="39">
        <f t="shared" si="7"/>
        <v>0</v>
      </c>
      <c r="J257" s="26" t="str">
        <f t="shared" si="8"/>
        <v/>
      </c>
    </row>
    <row r="258" spans="1:10" x14ac:dyDescent="0.2">
      <c r="A258" s="14" t="str">
        <f>IF(B258&lt;CONFIGURAÇÕES!$D$19,TEXT(B258,"DDDD")," ")</f>
        <v xml:space="preserve"> </v>
      </c>
      <c r="B258" s="15" t="str">
        <f>IF(B257="","",IF((B257+1)&lt;CONFIGURAÇÕES!$D$19,'AULAS REMOTAS'!B257+1,""))</f>
        <v/>
      </c>
      <c r="C258" s="14" t="str">
        <f>IF(B258="","",VLOOKUP(B258,'DIAS LETIVOS'!D251:E616,2,0))</f>
        <v/>
      </c>
      <c r="D258" s="16" t="str">
        <f>IF(B258="","",IF(VLOOKUP(B258,'DIAS LETIVOS'!D251:F616,3,0)="","",VLOOKUP(B258,'DIAS LETIVOS'!D251:F616,3,0)))</f>
        <v/>
      </c>
      <c r="E258" s="51"/>
      <c r="F258" s="51"/>
      <c r="G258" s="51"/>
      <c r="H258" s="51"/>
      <c r="I258" s="39">
        <f t="shared" si="7"/>
        <v>0</v>
      </c>
      <c r="J258" s="26" t="str">
        <f t="shared" si="8"/>
        <v/>
      </c>
    </row>
    <row r="259" spans="1:10" x14ac:dyDescent="0.2">
      <c r="A259" s="14" t="str">
        <f>IF(B259&lt;CONFIGURAÇÕES!$D$19,TEXT(B259,"DDDD")," ")</f>
        <v xml:space="preserve"> </v>
      </c>
      <c r="B259" s="15" t="str">
        <f>IF(B258="","",IF((B258+1)&lt;CONFIGURAÇÕES!$D$19,'AULAS REMOTAS'!B258+1,""))</f>
        <v/>
      </c>
      <c r="C259" s="14" t="str">
        <f>IF(B259="","",VLOOKUP(B259,'DIAS LETIVOS'!D252:E617,2,0))</f>
        <v/>
      </c>
      <c r="D259" s="16" t="str">
        <f>IF(B259="","",IF(VLOOKUP(B259,'DIAS LETIVOS'!D252:F617,3,0)="","",VLOOKUP(B259,'DIAS LETIVOS'!D252:F617,3,0)))</f>
        <v/>
      </c>
      <c r="E259" s="51"/>
      <c r="F259" s="51"/>
      <c r="G259" s="51"/>
      <c r="H259" s="51"/>
      <c r="I259" s="39">
        <f t="shared" si="7"/>
        <v>0</v>
      </c>
      <c r="J259" s="26" t="str">
        <f t="shared" si="8"/>
        <v/>
      </c>
    </row>
    <row r="260" spans="1:10" x14ac:dyDescent="0.2">
      <c r="A260" s="14" t="str">
        <f>IF(B260&lt;CONFIGURAÇÕES!$D$19,TEXT(B260,"DDDD")," ")</f>
        <v xml:space="preserve"> </v>
      </c>
      <c r="B260" s="15" t="str">
        <f>IF(B259="","",IF((B259+1)&lt;CONFIGURAÇÕES!$D$19,'AULAS REMOTAS'!B259+1,""))</f>
        <v/>
      </c>
      <c r="C260" s="14" t="str">
        <f>IF(B260="","",VLOOKUP(B260,'DIAS LETIVOS'!D253:E618,2,0))</f>
        <v/>
      </c>
      <c r="D260" s="16" t="str">
        <f>IF(B260="","",IF(VLOOKUP(B260,'DIAS LETIVOS'!D253:F618,3,0)="","",VLOOKUP(B260,'DIAS LETIVOS'!D253:F618,3,0)))</f>
        <v/>
      </c>
      <c r="E260" s="51"/>
      <c r="F260" s="51"/>
      <c r="G260" s="51"/>
      <c r="H260" s="51"/>
      <c r="I260" s="39">
        <f t="shared" si="7"/>
        <v>0</v>
      </c>
      <c r="J260" s="26" t="str">
        <f t="shared" si="8"/>
        <v/>
      </c>
    </row>
    <row r="261" spans="1:10" x14ac:dyDescent="0.2">
      <c r="A261" s="14" t="str">
        <f>IF(B261&lt;CONFIGURAÇÕES!$D$19,TEXT(B261,"DDDD")," ")</f>
        <v xml:space="preserve"> </v>
      </c>
      <c r="B261" s="15" t="str">
        <f>IF(B260="","",IF((B260+1)&lt;CONFIGURAÇÕES!$D$19,'AULAS REMOTAS'!B260+1,""))</f>
        <v/>
      </c>
      <c r="C261" s="14" t="str">
        <f>IF(B261="","",VLOOKUP(B261,'DIAS LETIVOS'!D254:E619,2,0))</f>
        <v/>
      </c>
      <c r="D261" s="16" t="str">
        <f>IF(B261="","",IF(VLOOKUP(B261,'DIAS LETIVOS'!D254:F619,3,0)="","",VLOOKUP(B261,'DIAS LETIVOS'!D254:F619,3,0)))</f>
        <v/>
      </c>
      <c r="E261" s="51"/>
      <c r="F261" s="51"/>
      <c r="G261" s="51"/>
      <c r="H261" s="51"/>
      <c r="I261" s="39">
        <f t="shared" si="7"/>
        <v>0</v>
      </c>
      <c r="J261" s="26" t="str">
        <f t="shared" si="8"/>
        <v/>
      </c>
    </row>
    <row r="262" spans="1:10" x14ac:dyDescent="0.2">
      <c r="A262" s="14" t="str">
        <f>IF(B262&lt;CONFIGURAÇÕES!$D$19,TEXT(B262,"DDDD")," ")</f>
        <v xml:space="preserve"> </v>
      </c>
      <c r="B262" s="15" t="str">
        <f>IF(B261="","",IF((B261+1)&lt;CONFIGURAÇÕES!$D$19,'AULAS REMOTAS'!B261+1,""))</f>
        <v/>
      </c>
      <c r="C262" s="14" t="str">
        <f>IF(B262="","",VLOOKUP(B262,'DIAS LETIVOS'!D255:E620,2,0))</f>
        <v/>
      </c>
      <c r="D262" s="16" t="str">
        <f>IF(B262="","",IF(VLOOKUP(B262,'DIAS LETIVOS'!D255:F620,3,0)="","",VLOOKUP(B262,'DIAS LETIVOS'!D255:F620,3,0)))</f>
        <v/>
      </c>
      <c r="E262" s="51"/>
      <c r="F262" s="51"/>
      <c r="G262" s="51"/>
      <c r="H262" s="51"/>
      <c r="I262" s="39">
        <f t="shared" si="7"/>
        <v>0</v>
      </c>
      <c r="J262" s="26" t="str">
        <f t="shared" si="8"/>
        <v/>
      </c>
    </row>
    <row r="263" spans="1:10" x14ac:dyDescent="0.2">
      <c r="A263" s="14" t="str">
        <f>IF(B263&lt;CONFIGURAÇÕES!$D$19,TEXT(B263,"DDDD")," ")</f>
        <v xml:space="preserve"> </v>
      </c>
      <c r="B263" s="15" t="str">
        <f>IF(B262="","",IF((B262+1)&lt;CONFIGURAÇÕES!$D$19,'AULAS REMOTAS'!B262+1,""))</f>
        <v/>
      </c>
      <c r="C263" s="14" t="str">
        <f>IF(B263="","",VLOOKUP(B263,'DIAS LETIVOS'!D256:E621,2,0))</f>
        <v/>
      </c>
      <c r="D263" s="16" t="str">
        <f>IF(B263="","",IF(VLOOKUP(B263,'DIAS LETIVOS'!D256:F621,3,0)="","",VLOOKUP(B263,'DIAS LETIVOS'!D256:F621,3,0)))</f>
        <v/>
      </c>
      <c r="E263" s="51"/>
      <c r="F263" s="51"/>
      <c r="G263" s="51"/>
      <c r="H263" s="51"/>
      <c r="I263" s="39">
        <f t="shared" si="7"/>
        <v>0</v>
      </c>
      <c r="J263" s="26" t="str">
        <f t="shared" si="8"/>
        <v/>
      </c>
    </row>
    <row r="264" spans="1:10" x14ac:dyDescent="0.2">
      <c r="A264" s="14" t="str">
        <f>IF(B264&lt;CONFIGURAÇÕES!$D$19,TEXT(B264,"DDDD")," ")</f>
        <v xml:space="preserve"> </v>
      </c>
      <c r="B264" s="15" t="str">
        <f>IF(B263="","",IF((B263+1)&lt;CONFIGURAÇÕES!$D$19,'AULAS REMOTAS'!B263+1,""))</f>
        <v/>
      </c>
      <c r="C264" s="14" t="str">
        <f>IF(B264="","",VLOOKUP(B264,'DIAS LETIVOS'!D257:E622,2,0))</f>
        <v/>
      </c>
      <c r="D264" s="16" t="str">
        <f>IF(B264="","",IF(VLOOKUP(B264,'DIAS LETIVOS'!D257:F622,3,0)="","",VLOOKUP(B264,'DIAS LETIVOS'!D257:F622,3,0)))</f>
        <v/>
      </c>
      <c r="E264" s="51"/>
      <c r="F264" s="51"/>
      <c r="G264" s="51"/>
      <c r="H264" s="51"/>
      <c r="I264" s="39">
        <f t="shared" si="7"/>
        <v>0</v>
      </c>
      <c r="J264" s="26" t="str">
        <f t="shared" si="8"/>
        <v/>
      </c>
    </row>
    <row r="265" spans="1:10" x14ac:dyDescent="0.2">
      <c r="A265" s="14" t="str">
        <f>IF(B265&lt;CONFIGURAÇÕES!$D$19,TEXT(B265,"DDDD")," ")</f>
        <v xml:space="preserve"> </v>
      </c>
      <c r="B265" s="15" t="str">
        <f>IF(B264="","",IF((B264+1)&lt;CONFIGURAÇÕES!$D$19,'AULAS REMOTAS'!B264+1,""))</f>
        <v/>
      </c>
      <c r="C265" s="14" t="str">
        <f>IF(B265="","",VLOOKUP(B265,'DIAS LETIVOS'!D258:E623,2,0))</f>
        <v/>
      </c>
      <c r="D265" s="16" t="str">
        <f>IF(B265="","",IF(VLOOKUP(B265,'DIAS LETIVOS'!D258:F623,3,0)="","",VLOOKUP(B265,'DIAS LETIVOS'!D258:F623,3,0)))</f>
        <v/>
      </c>
      <c r="E265" s="51"/>
      <c r="F265" s="51"/>
      <c r="G265" s="51"/>
      <c r="H265" s="51"/>
      <c r="I265" s="39">
        <f t="shared" si="7"/>
        <v>0</v>
      </c>
      <c r="J265" s="26" t="str">
        <f t="shared" si="8"/>
        <v/>
      </c>
    </row>
    <row r="266" spans="1:10" x14ac:dyDescent="0.2">
      <c r="A266" s="14" t="str">
        <f>IF(B266&lt;CONFIGURAÇÕES!$D$19,TEXT(B266,"DDDD")," ")</f>
        <v xml:space="preserve"> </v>
      </c>
      <c r="B266" s="15" t="str">
        <f>IF(B265="","",IF((B265+1)&lt;CONFIGURAÇÕES!$D$19,'AULAS REMOTAS'!B265+1,""))</f>
        <v/>
      </c>
      <c r="C266" s="14" t="str">
        <f>IF(B266="","",VLOOKUP(B266,'DIAS LETIVOS'!D259:E624,2,0))</f>
        <v/>
      </c>
      <c r="D266" s="16" t="str">
        <f>IF(B266="","",IF(VLOOKUP(B266,'DIAS LETIVOS'!D259:F624,3,0)="","",VLOOKUP(B266,'DIAS LETIVOS'!D259:F624,3,0)))</f>
        <v/>
      </c>
      <c r="E266" s="51"/>
      <c r="F266" s="51"/>
      <c r="G266" s="51"/>
      <c r="H266" s="51"/>
      <c r="I266" s="39">
        <f t="shared" si="7"/>
        <v>0</v>
      </c>
      <c r="J266" s="26" t="str">
        <f t="shared" si="8"/>
        <v/>
      </c>
    </row>
    <row r="267" spans="1:10" x14ac:dyDescent="0.2">
      <c r="A267" s="14" t="str">
        <f>IF(B267&lt;CONFIGURAÇÕES!$D$19,TEXT(B267,"DDDD")," ")</f>
        <v xml:space="preserve"> </v>
      </c>
      <c r="B267" s="15" t="str">
        <f>IF(B266="","",IF((B266+1)&lt;CONFIGURAÇÕES!$D$19,'AULAS REMOTAS'!B266+1,""))</f>
        <v/>
      </c>
      <c r="C267" s="14" t="str">
        <f>IF(B267="","",VLOOKUP(B267,'DIAS LETIVOS'!D260:E625,2,0))</f>
        <v/>
      </c>
      <c r="D267" s="16" t="str">
        <f>IF(B267="","",IF(VLOOKUP(B267,'DIAS LETIVOS'!D260:F625,3,0)="","",VLOOKUP(B267,'DIAS LETIVOS'!D260:F625,3,0)))</f>
        <v/>
      </c>
      <c r="E267" s="51"/>
      <c r="F267" s="51"/>
      <c r="G267" s="51"/>
      <c r="H267" s="51"/>
      <c r="I267" s="39">
        <f t="shared" si="7"/>
        <v>0</v>
      </c>
      <c r="J267" s="26" t="str">
        <f t="shared" si="8"/>
        <v/>
      </c>
    </row>
    <row r="268" spans="1:10" x14ac:dyDescent="0.2">
      <c r="A268" s="14" t="str">
        <f>IF(B268&lt;CONFIGURAÇÕES!$D$19,TEXT(B268,"DDDD")," ")</f>
        <v xml:space="preserve"> </v>
      </c>
      <c r="B268" s="15" t="str">
        <f>IF(B267="","",IF((B267+1)&lt;CONFIGURAÇÕES!$D$19,'AULAS REMOTAS'!B267+1,""))</f>
        <v/>
      </c>
      <c r="C268" s="14" t="str">
        <f>IF(B268="","",VLOOKUP(B268,'DIAS LETIVOS'!D261:E626,2,0))</f>
        <v/>
      </c>
      <c r="D268" s="16" t="str">
        <f>IF(B268="","",IF(VLOOKUP(B268,'DIAS LETIVOS'!D261:F626,3,0)="","",VLOOKUP(B268,'DIAS LETIVOS'!D261:F626,3,0)))</f>
        <v/>
      </c>
      <c r="E268" s="51"/>
      <c r="F268" s="51"/>
      <c r="G268" s="51"/>
      <c r="H268" s="51"/>
      <c r="I268" s="39">
        <f t="shared" ref="I268:I300" si="9">E268+F268+G268</f>
        <v>0</v>
      </c>
      <c r="J268" s="26" t="str">
        <f t="shared" ref="J268:J300" si="10">IF(I268&gt;0,0,C268)</f>
        <v/>
      </c>
    </row>
    <row r="269" spans="1:10" x14ac:dyDescent="0.2">
      <c r="A269" s="14" t="str">
        <f>IF(B269&lt;CONFIGURAÇÕES!$D$19,TEXT(B269,"DDDD")," ")</f>
        <v xml:space="preserve"> </v>
      </c>
      <c r="B269" s="15" t="str">
        <f>IF(B268="","",IF((B268+1)&lt;CONFIGURAÇÕES!$D$19,'AULAS REMOTAS'!B268+1,""))</f>
        <v/>
      </c>
      <c r="C269" s="14" t="str">
        <f>IF(B269="","",VLOOKUP(B269,'DIAS LETIVOS'!D262:E627,2,0))</f>
        <v/>
      </c>
      <c r="D269" s="16" t="str">
        <f>IF(B269="","",IF(VLOOKUP(B269,'DIAS LETIVOS'!D262:F627,3,0)="","",VLOOKUP(B269,'DIAS LETIVOS'!D262:F627,3,0)))</f>
        <v/>
      </c>
      <c r="E269" s="51"/>
      <c r="F269" s="51"/>
      <c r="G269" s="51"/>
      <c r="H269" s="51"/>
      <c r="I269" s="39">
        <f t="shared" si="9"/>
        <v>0</v>
      </c>
      <c r="J269" s="26" t="str">
        <f t="shared" si="10"/>
        <v/>
      </c>
    </row>
    <row r="270" spans="1:10" x14ac:dyDescent="0.2">
      <c r="A270" s="14" t="str">
        <f>IF(B270&lt;CONFIGURAÇÕES!$D$19,TEXT(B270,"DDDD")," ")</f>
        <v xml:space="preserve"> </v>
      </c>
      <c r="B270" s="15" t="str">
        <f>IF(B269="","",IF((B269+1)&lt;CONFIGURAÇÕES!$D$19,'AULAS REMOTAS'!B269+1,""))</f>
        <v/>
      </c>
      <c r="C270" s="14" t="str">
        <f>IF(B270="","",VLOOKUP(B270,'DIAS LETIVOS'!D263:E628,2,0))</f>
        <v/>
      </c>
      <c r="D270" s="16" t="str">
        <f>IF(B270="","",IF(VLOOKUP(B270,'DIAS LETIVOS'!D263:F628,3,0)="","",VLOOKUP(B270,'DIAS LETIVOS'!D263:F628,3,0)))</f>
        <v/>
      </c>
      <c r="E270" s="51"/>
      <c r="F270" s="51"/>
      <c r="G270" s="51"/>
      <c r="H270" s="51"/>
      <c r="I270" s="39">
        <f t="shared" si="9"/>
        <v>0</v>
      </c>
      <c r="J270" s="26" t="str">
        <f t="shared" si="10"/>
        <v/>
      </c>
    </row>
    <row r="271" spans="1:10" x14ac:dyDescent="0.2">
      <c r="A271" s="14" t="str">
        <f>IF(B271&lt;CONFIGURAÇÕES!$D$19,TEXT(B271,"DDDD")," ")</f>
        <v xml:space="preserve"> </v>
      </c>
      <c r="B271" s="15" t="str">
        <f>IF(B270="","",IF((B270+1)&lt;CONFIGURAÇÕES!$D$19,'AULAS REMOTAS'!B270+1,""))</f>
        <v/>
      </c>
      <c r="C271" s="14" t="str">
        <f>IF(B271="","",VLOOKUP(B271,'DIAS LETIVOS'!D264:E629,2,0))</f>
        <v/>
      </c>
      <c r="D271" s="16" t="str">
        <f>IF(B271="","",IF(VLOOKUP(B271,'DIAS LETIVOS'!D264:F629,3,0)="","",VLOOKUP(B271,'DIAS LETIVOS'!D264:F629,3,0)))</f>
        <v/>
      </c>
      <c r="E271" s="51"/>
      <c r="F271" s="51"/>
      <c r="G271" s="51"/>
      <c r="H271" s="51"/>
      <c r="I271" s="39">
        <f t="shared" si="9"/>
        <v>0</v>
      </c>
      <c r="J271" s="26" t="str">
        <f t="shared" si="10"/>
        <v/>
      </c>
    </row>
    <row r="272" spans="1:10" x14ac:dyDescent="0.2">
      <c r="A272" s="14" t="str">
        <f>IF(B272&lt;CONFIGURAÇÕES!$D$19,TEXT(B272,"DDDD")," ")</f>
        <v xml:space="preserve"> </v>
      </c>
      <c r="B272" s="15" t="str">
        <f>IF(B271="","",IF((B271+1)&lt;CONFIGURAÇÕES!$D$19,'AULAS REMOTAS'!B271+1,""))</f>
        <v/>
      </c>
      <c r="C272" s="14" t="str">
        <f>IF(B272="","",VLOOKUP(B272,'DIAS LETIVOS'!D265:E630,2,0))</f>
        <v/>
      </c>
      <c r="D272" s="16" t="str">
        <f>IF(B272="","",IF(VLOOKUP(B272,'DIAS LETIVOS'!D265:F630,3,0)="","",VLOOKUP(B272,'DIAS LETIVOS'!D265:F630,3,0)))</f>
        <v/>
      </c>
      <c r="E272" s="51"/>
      <c r="F272" s="51"/>
      <c r="G272" s="51"/>
      <c r="H272" s="51"/>
      <c r="I272" s="39">
        <f t="shared" si="9"/>
        <v>0</v>
      </c>
      <c r="J272" s="26" t="str">
        <f t="shared" si="10"/>
        <v/>
      </c>
    </row>
    <row r="273" spans="1:10" x14ac:dyDescent="0.2">
      <c r="A273" s="14" t="str">
        <f>IF(B273&lt;CONFIGURAÇÕES!$D$19,TEXT(B273,"DDDD")," ")</f>
        <v xml:space="preserve"> </v>
      </c>
      <c r="B273" s="15" t="str">
        <f>IF(B272="","",IF((B272+1)&lt;CONFIGURAÇÕES!$D$19,'AULAS REMOTAS'!B272+1,""))</f>
        <v/>
      </c>
      <c r="C273" s="14" t="str">
        <f>IF(B273="","",VLOOKUP(B273,'DIAS LETIVOS'!D266:E631,2,0))</f>
        <v/>
      </c>
      <c r="D273" s="16" t="str">
        <f>IF(B273="","",IF(VLOOKUP(B273,'DIAS LETIVOS'!D266:F631,3,0)="","",VLOOKUP(B273,'DIAS LETIVOS'!D266:F631,3,0)))</f>
        <v/>
      </c>
      <c r="E273" s="51"/>
      <c r="F273" s="51"/>
      <c r="G273" s="51"/>
      <c r="H273" s="51"/>
      <c r="I273" s="39">
        <f t="shared" si="9"/>
        <v>0</v>
      </c>
      <c r="J273" s="26" t="str">
        <f t="shared" si="10"/>
        <v/>
      </c>
    </row>
    <row r="274" spans="1:10" x14ac:dyDescent="0.2">
      <c r="A274" s="14" t="str">
        <f>IF(B274&lt;CONFIGURAÇÕES!$D$19,TEXT(B274,"DDDD")," ")</f>
        <v xml:space="preserve"> </v>
      </c>
      <c r="B274" s="15" t="str">
        <f>IF(B273="","",IF((B273+1)&lt;CONFIGURAÇÕES!$D$19,'AULAS REMOTAS'!B273+1,""))</f>
        <v/>
      </c>
      <c r="C274" s="14" t="str">
        <f>IF(B274="","",VLOOKUP(B274,'DIAS LETIVOS'!D267:E632,2,0))</f>
        <v/>
      </c>
      <c r="D274" s="16" t="str">
        <f>IF(B274="","",IF(VLOOKUP(B274,'DIAS LETIVOS'!D267:F632,3,0)="","",VLOOKUP(B274,'DIAS LETIVOS'!D267:F632,3,0)))</f>
        <v/>
      </c>
      <c r="E274" s="51"/>
      <c r="F274" s="51"/>
      <c r="G274" s="51"/>
      <c r="H274" s="51"/>
      <c r="I274" s="39">
        <f t="shared" si="9"/>
        <v>0</v>
      </c>
      <c r="J274" s="26" t="str">
        <f t="shared" si="10"/>
        <v/>
      </c>
    </row>
    <row r="275" spans="1:10" x14ac:dyDescent="0.2">
      <c r="A275" s="14" t="str">
        <f>IF(B275&lt;CONFIGURAÇÕES!$D$19,TEXT(B275,"DDDD")," ")</f>
        <v xml:space="preserve"> </v>
      </c>
      <c r="B275" s="15" t="str">
        <f>IF(B274="","",IF((B274+1)&lt;CONFIGURAÇÕES!$D$19,'AULAS REMOTAS'!B274+1,""))</f>
        <v/>
      </c>
      <c r="C275" s="14" t="str">
        <f>IF(B275="","",VLOOKUP(B275,'DIAS LETIVOS'!D268:E633,2,0))</f>
        <v/>
      </c>
      <c r="D275" s="16" t="str">
        <f>IF(B275="","",IF(VLOOKUP(B275,'DIAS LETIVOS'!D268:F633,3,0)="","",VLOOKUP(B275,'DIAS LETIVOS'!D268:F633,3,0)))</f>
        <v/>
      </c>
      <c r="E275" s="51"/>
      <c r="F275" s="51"/>
      <c r="G275" s="51"/>
      <c r="H275" s="51"/>
      <c r="I275" s="39">
        <f t="shared" si="9"/>
        <v>0</v>
      </c>
      <c r="J275" s="26" t="str">
        <f t="shared" si="10"/>
        <v/>
      </c>
    </row>
    <row r="276" spans="1:10" x14ac:dyDescent="0.2">
      <c r="A276" s="14" t="str">
        <f>IF(B276&lt;CONFIGURAÇÕES!$D$19,TEXT(B276,"DDDD")," ")</f>
        <v xml:space="preserve"> </v>
      </c>
      <c r="B276" s="15" t="str">
        <f>IF(B275="","",IF((B275+1)&lt;CONFIGURAÇÕES!$D$19,'AULAS REMOTAS'!B275+1,""))</f>
        <v/>
      </c>
      <c r="C276" s="14" t="str">
        <f>IF(B276="","",VLOOKUP(B276,'DIAS LETIVOS'!D269:E634,2,0))</f>
        <v/>
      </c>
      <c r="D276" s="16" t="str">
        <f>IF(B276="","",IF(VLOOKUP(B276,'DIAS LETIVOS'!D269:F634,3,0)="","",VLOOKUP(B276,'DIAS LETIVOS'!D269:F634,3,0)))</f>
        <v/>
      </c>
      <c r="E276" s="51"/>
      <c r="F276" s="51"/>
      <c r="G276" s="51"/>
      <c r="H276" s="51"/>
      <c r="I276" s="39">
        <f t="shared" si="9"/>
        <v>0</v>
      </c>
      <c r="J276" s="26" t="str">
        <f t="shared" si="10"/>
        <v/>
      </c>
    </row>
    <row r="277" spans="1:10" x14ac:dyDescent="0.2">
      <c r="A277" s="14" t="str">
        <f>IF(B277&lt;CONFIGURAÇÕES!$D$19,TEXT(B277,"DDDD")," ")</f>
        <v xml:space="preserve"> </v>
      </c>
      <c r="B277" s="15" t="str">
        <f>IF(B276="","",IF((B276+1)&lt;CONFIGURAÇÕES!$D$19,'AULAS REMOTAS'!B276+1,""))</f>
        <v/>
      </c>
      <c r="C277" s="14" t="str">
        <f>IF(B277="","",VLOOKUP(B277,'DIAS LETIVOS'!D270:E635,2,0))</f>
        <v/>
      </c>
      <c r="D277" s="16" t="str">
        <f>IF(B277="","",IF(VLOOKUP(B277,'DIAS LETIVOS'!D270:F635,3,0)="","",VLOOKUP(B277,'DIAS LETIVOS'!D270:F635,3,0)))</f>
        <v/>
      </c>
      <c r="E277" s="51"/>
      <c r="F277" s="51"/>
      <c r="G277" s="51"/>
      <c r="H277" s="51"/>
      <c r="I277" s="39">
        <f t="shared" si="9"/>
        <v>0</v>
      </c>
      <c r="J277" s="26" t="str">
        <f t="shared" si="10"/>
        <v/>
      </c>
    </row>
    <row r="278" spans="1:10" x14ac:dyDescent="0.2">
      <c r="A278" s="14" t="str">
        <f>IF(B278&lt;CONFIGURAÇÕES!$D$19,TEXT(B278,"DDDD")," ")</f>
        <v xml:space="preserve"> </v>
      </c>
      <c r="B278" s="15" t="str">
        <f>IF(B277="","",IF((B277+1)&lt;CONFIGURAÇÕES!$D$19,'AULAS REMOTAS'!B277+1,""))</f>
        <v/>
      </c>
      <c r="C278" s="14" t="str">
        <f>IF(B278="","",VLOOKUP(B278,'DIAS LETIVOS'!D271:E636,2,0))</f>
        <v/>
      </c>
      <c r="D278" s="16" t="str">
        <f>IF(B278="","",IF(VLOOKUP(B278,'DIAS LETIVOS'!D271:F636,3,0)="","",VLOOKUP(B278,'DIAS LETIVOS'!D271:F636,3,0)))</f>
        <v/>
      </c>
      <c r="E278" s="51"/>
      <c r="F278" s="51"/>
      <c r="G278" s="51"/>
      <c r="H278" s="51"/>
      <c r="I278" s="39">
        <f t="shared" si="9"/>
        <v>0</v>
      </c>
      <c r="J278" s="26" t="str">
        <f t="shared" si="10"/>
        <v/>
      </c>
    </row>
    <row r="279" spans="1:10" x14ac:dyDescent="0.2">
      <c r="A279" s="14" t="str">
        <f>IF(B279&lt;CONFIGURAÇÕES!$D$19,TEXT(B279,"DDDD")," ")</f>
        <v xml:space="preserve"> </v>
      </c>
      <c r="B279" s="15" t="str">
        <f>IF(B278="","",IF((B278+1)&lt;CONFIGURAÇÕES!$D$19,'AULAS REMOTAS'!B278+1,""))</f>
        <v/>
      </c>
      <c r="C279" s="14" t="str">
        <f>IF(B279="","",VLOOKUP(B279,'DIAS LETIVOS'!D272:E637,2,0))</f>
        <v/>
      </c>
      <c r="D279" s="16" t="str">
        <f>IF(B279="","",IF(VLOOKUP(B279,'DIAS LETIVOS'!D272:F637,3,0)="","",VLOOKUP(B279,'DIAS LETIVOS'!D272:F637,3,0)))</f>
        <v/>
      </c>
      <c r="E279" s="51"/>
      <c r="F279" s="51"/>
      <c r="G279" s="51"/>
      <c r="H279" s="51"/>
      <c r="I279" s="39">
        <f t="shared" si="9"/>
        <v>0</v>
      </c>
      <c r="J279" s="26" t="str">
        <f t="shared" si="10"/>
        <v/>
      </c>
    </row>
    <row r="280" spans="1:10" x14ac:dyDescent="0.2">
      <c r="A280" s="14" t="str">
        <f>IF(B280&lt;CONFIGURAÇÕES!$D$19,TEXT(B280,"DDDD")," ")</f>
        <v xml:space="preserve"> </v>
      </c>
      <c r="B280" s="15" t="str">
        <f>IF(B279="","",IF((B279+1)&lt;CONFIGURAÇÕES!$D$19,'AULAS REMOTAS'!B279+1,""))</f>
        <v/>
      </c>
      <c r="C280" s="14" t="str">
        <f>IF(B280="","",VLOOKUP(B280,'DIAS LETIVOS'!D273:E638,2,0))</f>
        <v/>
      </c>
      <c r="D280" s="16" t="str">
        <f>IF(B280="","",IF(VLOOKUP(B280,'DIAS LETIVOS'!D273:F638,3,0)="","",VLOOKUP(B280,'DIAS LETIVOS'!D273:F638,3,0)))</f>
        <v/>
      </c>
      <c r="E280" s="51"/>
      <c r="F280" s="51"/>
      <c r="G280" s="51"/>
      <c r="H280" s="51"/>
      <c r="I280" s="39">
        <f t="shared" si="9"/>
        <v>0</v>
      </c>
      <c r="J280" s="26" t="str">
        <f t="shared" si="10"/>
        <v/>
      </c>
    </row>
    <row r="281" spans="1:10" x14ac:dyDescent="0.2">
      <c r="A281" s="14" t="str">
        <f>IF(B281&lt;CONFIGURAÇÕES!$D$19,TEXT(B281,"DDDD")," ")</f>
        <v xml:space="preserve"> </v>
      </c>
      <c r="B281" s="15" t="str">
        <f>IF(B280="","",IF((B280+1)&lt;CONFIGURAÇÕES!$D$19,'AULAS REMOTAS'!B280+1,""))</f>
        <v/>
      </c>
      <c r="C281" s="14" t="str">
        <f>IF(B281="","",VLOOKUP(B281,'DIAS LETIVOS'!D274:E639,2,0))</f>
        <v/>
      </c>
      <c r="D281" s="16" t="str">
        <f>IF(B281="","",IF(VLOOKUP(B281,'DIAS LETIVOS'!D274:F639,3,0)="","",VLOOKUP(B281,'DIAS LETIVOS'!D274:F639,3,0)))</f>
        <v/>
      </c>
      <c r="E281" s="51"/>
      <c r="F281" s="51"/>
      <c r="G281" s="51"/>
      <c r="H281" s="51"/>
      <c r="I281" s="39">
        <f t="shared" si="9"/>
        <v>0</v>
      </c>
      <c r="J281" s="26" t="str">
        <f t="shared" si="10"/>
        <v/>
      </c>
    </row>
    <row r="282" spans="1:10" x14ac:dyDescent="0.2">
      <c r="A282" s="14" t="str">
        <f>IF(B282&lt;CONFIGURAÇÕES!$D$19,TEXT(B282,"DDDD")," ")</f>
        <v xml:space="preserve"> </v>
      </c>
      <c r="B282" s="15" t="str">
        <f>IF(B281="","",IF((B281+1)&lt;CONFIGURAÇÕES!$D$19,'AULAS REMOTAS'!B281+1,""))</f>
        <v/>
      </c>
      <c r="C282" s="14" t="str">
        <f>IF(B282="","",VLOOKUP(B282,'DIAS LETIVOS'!D275:E640,2,0))</f>
        <v/>
      </c>
      <c r="D282" s="16" t="str">
        <f>IF(B282="","",IF(VLOOKUP(B282,'DIAS LETIVOS'!D275:F640,3,0)="","",VLOOKUP(B282,'DIAS LETIVOS'!D275:F640,3,0)))</f>
        <v/>
      </c>
      <c r="E282" s="51"/>
      <c r="F282" s="51"/>
      <c r="G282" s="51"/>
      <c r="H282" s="51"/>
      <c r="I282" s="39">
        <f t="shared" si="9"/>
        <v>0</v>
      </c>
      <c r="J282" s="26" t="str">
        <f t="shared" si="10"/>
        <v/>
      </c>
    </row>
    <row r="283" spans="1:10" x14ac:dyDescent="0.2">
      <c r="A283" s="14" t="str">
        <f>IF(B283&lt;CONFIGURAÇÕES!$D$19,TEXT(B283,"DDDD")," ")</f>
        <v xml:space="preserve"> </v>
      </c>
      <c r="B283" s="15" t="str">
        <f>IF(B282="","",IF((B282+1)&lt;CONFIGURAÇÕES!$D$19,'AULAS REMOTAS'!B282+1,""))</f>
        <v/>
      </c>
      <c r="C283" s="14" t="str">
        <f>IF(B283="","",VLOOKUP(B283,'DIAS LETIVOS'!D276:E641,2,0))</f>
        <v/>
      </c>
      <c r="D283" s="16" t="str">
        <f>IF(B283="","",IF(VLOOKUP(B283,'DIAS LETIVOS'!D276:F641,3,0)="","",VLOOKUP(B283,'DIAS LETIVOS'!D276:F641,3,0)))</f>
        <v/>
      </c>
      <c r="E283" s="51"/>
      <c r="F283" s="51"/>
      <c r="G283" s="51"/>
      <c r="H283" s="51"/>
      <c r="I283" s="39">
        <f t="shared" si="9"/>
        <v>0</v>
      </c>
      <c r="J283" s="26" t="str">
        <f t="shared" si="10"/>
        <v/>
      </c>
    </row>
    <row r="284" spans="1:10" x14ac:dyDescent="0.2">
      <c r="A284" s="14" t="str">
        <f>IF(B284&lt;CONFIGURAÇÕES!$D$19,TEXT(B284,"DDDD")," ")</f>
        <v xml:space="preserve"> </v>
      </c>
      <c r="B284" s="15" t="str">
        <f>IF(B283="","",IF((B283+1)&lt;CONFIGURAÇÕES!$D$19,'AULAS REMOTAS'!B283+1,""))</f>
        <v/>
      </c>
      <c r="C284" s="14" t="str">
        <f>IF(B284="","",VLOOKUP(B284,'DIAS LETIVOS'!D277:E642,2,0))</f>
        <v/>
      </c>
      <c r="D284" s="16" t="str">
        <f>IF(B284="","",IF(VLOOKUP(B284,'DIAS LETIVOS'!D277:F642,3,0)="","",VLOOKUP(B284,'DIAS LETIVOS'!D277:F642,3,0)))</f>
        <v/>
      </c>
      <c r="E284" s="51"/>
      <c r="F284" s="51"/>
      <c r="G284" s="51"/>
      <c r="H284" s="51"/>
      <c r="I284" s="39">
        <f t="shared" si="9"/>
        <v>0</v>
      </c>
      <c r="J284" s="26" t="str">
        <f t="shared" si="10"/>
        <v/>
      </c>
    </row>
    <row r="285" spans="1:10" x14ac:dyDescent="0.2">
      <c r="A285" s="14" t="str">
        <f>IF(B285&lt;CONFIGURAÇÕES!$D$19,TEXT(B285,"DDDD")," ")</f>
        <v xml:space="preserve"> </v>
      </c>
      <c r="B285" s="15" t="str">
        <f>IF(B284="","",IF((B284+1)&lt;CONFIGURAÇÕES!$D$19,'AULAS REMOTAS'!B284+1,""))</f>
        <v/>
      </c>
      <c r="C285" s="14" t="str">
        <f>IF(B285="","",VLOOKUP(B285,'DIAS LETIVOS'!D278:E643,2,0))</f>
        <v/>
      </c>
      <c r="D285" s="16" t="str">
        <f>IF(B285="","",IF(VLOOKUP(B285,'DIAS LETIVOS'!D278:F643,3,0)="","",VLOOKUP(B285,'DIAS LETIVOS'!D278:F643,3,0)))</f>
        <v/>
      </c>
      <c r="E285" s="51"/>
      <c r="F285" s="51"/>
      <c r="G285" s="51"/>
      <c r="H285" s="51"/>
      <c r="I285" s="39">
        <f t="shared" si="9"/>
        <v>0</v>
      </c>
      <c r="J285" s="26" t="str">
        <f t="shared" si="10"/>
        <v/>
      </c>
    </row>
    <row r="286" spans="1:10" x14ac:dyDescent="0.2">
      <c r="A286" s="14" t="str">
        <f>IF(B286&lt;CONFIGURAÇÕES!$D$19,TEXT(B286,"DDDD")," ")</f>
        <v xml:space="preserve"> </v>
      </c>
      <c r="B286" s="15" t="str">
        <f>IF(B285="","",IF((B285+1)&lt;CONFIGURAÇÕES!$D$19,'AULAS REMOTAS'!B285+1,""))</f>
        <v/>
      </c>
      <c r="C286" s="14" t="str">
        <f>IF(B286="","",VLOOKUP(B286,'DIAS LETIVOS'!D279:E644,2,0))</f>
        <v/>
      </c>
      <c r="D286" s="16" t="str">
        <f>IF(B286="","",IF(VLOOKUP(B286,'DIAS LETIVOS'!D279:F644,3,0)="","",VLOOKUP(B286,'DIAS LETIVOS'!D279:F644,3,0)))</f>
        <v/>
      </c>
      <c r="E286" s="51"/>
      <c r="F286" s="51"/>
      <c r="G286" s="51"/>
      <c r="H286" s="51"/>
      <c r="I286" s="39">
        <f t="shared" si="9"/>
        <v>0</v>
      </c>
      <c r="J286" s="26" t="str">
        <f t="shared" si="10"/>
        <v/>
      </c>
    </row>
    <row r="287" spans="1:10" x14ac:dyDescent="0.2">
      <c r="A287" s="14" t="str">
        <f>IF(B287&lt;CONFIGURAÇÕES!$D$19,TEXT(B287,"DDDD")," ")</f>
        <v xml:space="preserve"> </v>
      </c>
      <c r="B287" s="15" t="str">
        <f>IF(B286="","",IF((B286+1)&lt;CONFIGURAÇÕES!$D$19,'AULAS REMOTAS'!B286+1,""))</f>
        <v/>
      </c>
      <c r="C287" s="14" t="str">
        <f>IF(B287="","",VLOOKUP(B287,'DIAS LETIVOS'!D280:E645,2,0))</f>
        <v/>
      </c>
      <c r="D287" s="16" t="str">
        <f>IF(B287="","",IF(VLOOKUP(B287,'DIAS LETIVOS'!D280:F645,3,0)="","",VLOOKUP(B287,'DIAS LETIVOS'!D280:F645,3,0)))</f>
        <v/>
      </c>
      <c r="E287" s="51"/>
      <c r="F287" s="51"/>
      <c r="G287" s="51"/>
      <c r="H287" s="51"/>
      <c r="I287" s="39">
        <f t="shared" si="9"/>
        <v>0</v>
      </c>
      <c r="J287" s="26" t="str">
        <f t="shared" si="10"/>
        <v/>
      </c>
    </row>
    <row r="288" spans="1:10" x14ac:dyDescent="0.2">
      <c r="A288" s="14" t="str">
        <f>IF(B288&lt;CONFIGURAÇÕES!$D$19,TEXT(B288,"DDDD")," ")</f>
        <v xml:space="preserve"> </v>
      </c>
      <c r="B288" s="15" t="str">
        <f>IF(B287="","",IF((B287+1)&lt;CONFIGURAÇÕES!$D$19,'AULAS REMOTAS'!B287+1,""))</f>
        <v/>
      </c>
      <c r="C288" s="14" t="str">
        <f>IF(B288="","",VLOOKUP(B288,'DIAS LETIVOS'!D281:E646,2,0))</f>
        <v/>
      </c>
      <c r="D288" s="16" t="str">
        <f>IF(B288="","",IF(VLOOKUP(B288,'DIAS LETIVOS'!D281:F646,3,0)="","",VLOOKUP(B288,'DIAS LETIVOS'!D281:F646,3,0)))</f>
        <v/>
      </c>
      <c r="E288" s="51"/>
      <c r="F288" s="51"/>
      <c r="G288" s="51"/>
      <c r="H288" s="51"/>
      <c r="I288" s="39">
        <f t="shared" si="9"/>
        <v>0</v>
      </c>
      <c r="J288" s="26" t="str">
        <f t="shared" si="10"/>
        <v/>
      </c>
    </row>
    <row r="289" spans="1:14" x14ac:dyDescent="0.2">
      <c r="A289" s="14" t="str">
        <f>IF(B289&lt;CONFIGURAÇÕES!$D$19,TEXT(B289,"DDDD")," ")</f>
        <v xml:space="preserve"> </v>
      </c>
      <c r="B289" s="15" t="str">
        <f>IF(B288="","",IF((B288+1)&lt;CONFIGURAÇÕES!$D$19,'AULAS REMOTAS'!B288+1,""))</f>
        <v/>
      </c>
      <c r="C289" s="14" t="str">
        <f>IF(B289="","",VLOOKUP(B289,'DIAS LETIVOS'!D282:E647,2,0))</f>
        <v/>
      </c>
      <c r="D289" s="16" t="str">
        <f>IF(B289="","",IF(VLOOKUP(B289,'DIAS LETIVOS'!D282:F647,3,0)="","",VLOOKUP(B289,'DIAS LETIVOS'!D282:F647,3,0)))</f>
        <v/>
      </c>
      <c r="E289" s="51"/>
      <c r="F289" s="51"/>
      <c r="G289" s="51"/>
      <c r="H289" s="51"/>
      <c r="I289" s="39">
        <f t="shared" si="9"/>
        <v>0</v>
      </c>
      <c r="J289" s="26" t="str">
        <f t="shared" si="10"/>
        <v/>
      </c>
    </row>
    <row r="290" spans="1:14" x14ac:dyDescent="0.2">
      <c r="A290" s="14" t="str">
        <f>IF(B290&lt;CONFIGURAÇÕES!$D$19,TEXT(B290,"DDDD")," ")</f>
        <v xml:space="preserve"> </v>
      </c>
      <c r="B290" s="15" t="str">
        <f>IF(B289="","",IF((B289+1)&lt;CONFIGURAÇÕES!$D$19,'AULAS REMOTAS'!B289+1,""))</f>
        <v/>
      </c>
      <c r="C290" s="14" t="str">
        <f>IF(B290="","",VLOOKUP(B290,'DIAS LETIVOS'!D283:E648,2,0))</f>
        <v/>
      </c>
      <c r="D290" s="16" t="str">
        <f>IF(B290="","",IF(VLOOKUP(B290,'DIAS LETIVOS'!D283:F648,3,0)="","",VLOOKUP(B290,'DIAS LETIVOS'!D283:F648,3,0)))</f>
        <v/>
      </c>
      <c r="E290" s="51"/>
      <c r="F290" s="51"/>
      <c r="G290" s="51"/>
      <c r="H290" s="51"/>
      <c r="I290" s="39">
        <f t="shared" si="9"/>
        <v>0</v>
      </c>
      <c r="J290" s="26" t="str">
        <f t="shared" si="10"/>
        <v/>
      </c>
    </row>
    <row r="291" spans="1:14" x14ac:dyDescent="0.2">
      <c r="A291" s="14" t="str">
        <f>IF(B291&lt;CONFIGURAÇÕES!$D$19,TEXT(B291,"DDDD")," ")</f>
        <v xml:space="preserve"> </v>
      </c>
      <c r="B291" s="15" t="str">
        <f>IF(B290="","",IF((B290+1)&lt;CONFIGURAÇÕES!$D$19,'AULAS REMOTAS'!B290+1,""))</f>
        <v/>
      </c>
      <c r="C291" s="14" t="str">
        <f>IF(B291="","",VLOOKUP(B291,'DIAS LETIVOS'!D284:E649,2,0))</f>
        <v/>
      </c>
      <c r="D291" s="16" t="str">
        <f>IF(B291="","",IF(VLOOKUP(B291,'DIAS LETIVOS'!D284:F649,3,0)="","",VLOOKUP(B291,'DIAS LETIVOS'!D284:F649,3,0)))</f>
        <v/>
      </c>
      <c r="E291" s="51"/>
      <c r="F291" s="51"/>
      <c r="G291" s="51"/>
      <c r="H291" s="51"/>
      <c r="I291" s="39">
        <f t="shared" si="9"/>
        <v>0</v>
      </c>
      <c r="J291" s="26" t="str">
        <f t="shared" si="10"/>
        <v/>
      </c>
    </row>
    <row r="292" spans="1:14" x14ac:dyDescent="0.2">
      <c r="A292" s="14" t="str">
        <f>IF(B292&lt;CONFIGURAÇÕES!$D$19,TEXT(B292,"DDDD")," ")</f>
        <v xml:space="preserve"> </v>
      </c>
      <c r="B292" s="15" t="str">
        <f>IF(B291="","",IF((B291+1)&lt;CONFIGURAÇÕES!$D$19,'AULAS REMOTAS'!B291+1,""))</f>
        <v/>
      </c>
      <c r="C292" s="14" t="str">
        <f>IF(B292="","",VLOOKUP(B292,'DIAS LETIVOS'!D285:E650,2,0))</f>
        <v/>
      </c>
      <c r="D292" s="16" t="str">
        <f>IF(B292="","",IF(VLOOKUP(B292,'DIAS LETIVOS'!D285:F650,3,0)="","",VLOOKUP(B292,'DIAS LETIVOS'!D285:F650,3,0)))</f>
        <v/>
      </c>
      <c r="E292" s="51"/>
      <c r="F292" s="51"/>
      <c r="G292" s="51"/>
      <c r="H292" s="51"/>
      <c r="I292" s="39">
        <f t="shared" si="9"/>
        <v>0</v>
      </c>
      <c r="J292" s="26" t="str">
        <f t="shared" si="10"/>
        <v/>
      </c>
    </row>
    <row r="293" spans="1:14" x14ac:dyDescent="0.2">
      <c r="A293" s="14" t="str">
        <f>IF(B293&lt;CONFIGURAÇÕES!$D$19,TEXT(B293,"DDDD")," ")</f>
        <v xml:space="preserve"> </v>
      </c>
      <c r="B293" s="15" t="str">
        <f>IF(B292="","",IF((B292+1)&lt;CONFIGURAÇÕES!$D$19,'AULAS REMOTAS'!B292+1,""))</f>
        <v/>
      </c>
      <c r="C293" s="14" t="str">
        <f>IF(B293="","",VLOOKUP(B293,'DIAS LETIVOS'!D286:E651,2,0))</f>
        <v/>
      </c>
      <c r="D293" s="16" t="str">
        <f>IF(B293="","",IF(VLOOKUP(B293,'DIAS LETIVOS'!D286:F651,3,0)="","",VLOOKUP(B293,'DIAS LETIVOS'!D286:F651,3,0)))</f>
        <v/>
      </c>
      <c r="E293" s="51"/>
      <c r="F293" s="51"/>
      <c r="G293" s="51"/>
      <c r="H293" s="51"/>
      <c r="I293" s="39">
        <f t="shared" si="9"/>
        <v>0</v>
      </c>
      <c r="J293" s="26" t="str">
        <f t="shared" si="10"/>
        <v/>
      </c>
    </row>
    <row r="294" spans="1:14" x14ac:dyDescent="0.2">
      <c r="A294" s="14" t="str">
        <f>IF(B294&lt;CONFIGURAÇÕES!$D$19,TEXT(B294,"DDDD")," ")</f>
        <v xml:space="preserve"> </v>
      </c>
      <c r="B294" s="15" t="str">
        <f>IF(B293="","",IF((B293+1)&lt;CONFIGURAÇÕES!$D$19,'AULAS REMOTAS'!B293+1,""))</f>
        <v/>
      </c>
      <c r="C294" s="14" t="str">
        <f>IF(B294="","",VLOOKUP(B294,'DIAS LETIVOS'!D287:E652,2,0))</f>
        <v/>
      </c>
      <c r="D294" s="16" t="str">
        <f>IF(B294="","",IF(VLOOKUP(B294,'DIAS LETIVOS'!D287:F652,3,0)="","",VLOOKUP(B294,'DIAS LETIVOS'!D287:F652,3,0)))</f>
        <v/>
      </c>
      <c r="E294" s="51"/>
      <c r="F294" s="51"/>
      <c r="G294" s="51"/>
      <c r="H294" s="51"/>
      <c r="I294" s="39">
        <f t="shared" si="9"/>
        <v>0</v>
      </c>
      <c r="J294" s="26" t="str">
        <f t="shared" si="10"/>
        <v/>
      </c>
    </row>
    <row r="295" spans="1:14" x14ac:dyDescent="0.2">
      <c r="A295" s="14" t="str">
        <f>IF(B295&lt;CONFIGURAÇÕES!$D$19,TEXT(B295,"DDDD")," ")</f>
        <v xml:space="preserve"> </v>
      </c>
      <c r="B295" s="15" t="str">
        <f>IF(B294="","",IF((B294+1)&lt;CONFIGURAÇÕES!$D$19,'AULAS REMOTAS'!B294+1,""))</f>
        <v/>
      </c>
      <c r="C295" s="14" t="str">
        <f>IF(B295="","",VLOOKUP(B295,'DIAS LETIVOS'!D288:E653,2,0))</f>
        <v/>
      </c>
      <c r="D295" s="16" t="str">
        <f>IF(B295="","",IF(VLOOKUP(B295,'DIAS LETIVOS'!D288:F653,3,0)="","",VLOOKUP(B295,'DIAS LETIVOS'!D288:F653,3,0)))</f>
        <v/>
      </c>
      <c r="E295" s="51"/>
      <c r="F295" s="51"/>
      <c r="G295" s="51"/>
      <c r="H295" s="51"/>
      <c r="I295" s="39">
        <f t="shared" si="9"/>
        <v>0</v>
      </c>
      <c r="J295" s="26" t="str">
        <f t="shared" si="10"/>
        <v/>
      </c>
    </row>
    <row r="296" spans="1:14" x14ac:dyDescent="0.2">
      <c r="A296" s="14" t="str">
        <f>IF(B296&lt;CONFIGURAÇÕES!$D$19,TEXT(B296,"DDDD")," ")</f>
        <v xml:space="preserve"> </v>
      </c>
      <c r="B296" s="15" t="str">
        <f>IF(B295="","",IF((B295+1)&lt;CONFIGURAÇÕES!$D$19,'AULAS REMOTAS'!B295+1,""))</f>
        <v/>
      </c>
      <c r="C296" s="14" t="str">
        <f>IF(B296="","",VLOOKUP(B296,'DIAS LETIVOS'!D289:E654,2,0))</f>
        <v/>
      </c>
      <c r="D296" s="16" t="str">
        <f>IF(B296="","",IF(VLOOKUP(B296,'DIAS LETIVOS'!D289:F654,3,0)="","",VLOOKUP(B296,'DIAS LETIVOS'!D289:F654,3,0)))</f>
        <v/>
      </c>
      <c r="E296" s="51"/>
      <c r="F296" s="51"/>
      <c r="G296" s="51"/>
      <c r="H296" s="51"/>
      <c r="I296" s="39">
        <f t="shared" si="9"/>
        <v>0</v>
      </c>
      <c r="J296" s="26" t="str">
        <f t="shared" si="10"/>
        <v/>
      </c>
    </row>
    <row r="297" spans="1:14" x14ac:dyDescent="0.2">
      <c r="A297" s="14" t="str">
        <f>IF(B297&lt;CONFIGURAÇÕES!$D$19,TEXT(B297,"DDDD")," ")</f>
        <v xml:space="preserve"> </v>
      </c>
      <c r="B297" s="15" t="str">
        <f>IF(B296="","",IF((B296+1)&lt;CONFIGURAÇÕES!$D$19,'AULAS REMOTAS'!B296+1,""))</f>
        <v/>
      </c>
      <c r="C297" s="14" t="str">
        <f>IF(B297="","",VLOOKUP(B297,'DIAS LETIVOS'!D290:E655,2,0))</f>
        <v/>
      </c>
      <c r="D297" s="16" t="str">
        <f>IF(B297="","",IF(VLOOKUP(B297,'DIAS LETIVOS'!D290:F655,3,0)="","",VLOOKUP(B297,'DIAS LETIVOS'!D290:F655,3,0)))</f>
        <v/>
      </c>
      <c r="E297" s="51"/>
      <c r="F297" s="51"/>
      <c r="G297" s="51"/>
      <c r="H297" s="51"/>
      <c r="I297" s="39">
        <f t="shared" si="9"/>
        <v>0</v>
      </c>
      <c r="J297" s="26" t="str">
        <f t="shared" si="10"/>
        <v/>
      </c>
    </row>
    <row r="298" spans="1:14" x14ac:dyDescent="0.2">
      <c r="A298" s="14" t="str">
        <f>IF(B298&lt;CONFIGURAÇÕES!$D$19,TEXT(B298,"DDDD")," ")</f>
        <v xml:space="preserve"> </v>
      </c>
      <c r="B298" s="15" t="str">
        <f>IF(B297="","",IF((B297+1)&lt;CONFIGURAÇÕES!$D$19,'AULAS REMOTAS'!B297+1,""))</f>
        <v/>
      </c>
      <c r="C298" s="14" t="str">
        <f>IF(B298="","",VLOOKUP(B298,'DIAS LETIVOS'!D291:E656,2,0))</f>
        <v/>
      </c>
      <c r="D298" s="16" t="str">
        <f>IF(B298="","",IF(VLOOKUP(B298,'DIAS LETIVOS'!D291:F656,3,0)="","",VLOOKUP(B298,'DIAS LETIVOS'!D291:F656,3,0)))</f>
        <v/>
      </c>
      <c r="E298" s="51"/>
      <c r="F298" s="51"/>
      <c r="G298" s="51"/>
      <c r="H298" s="51"/>
      <c r="I298" s="39">
        <f t="shared" si="9"/>
        <v>0</v>
      </c>
      <c r="J298" s="26" t="str">
        <f t="shared" si="10"/>
        <v/>
      </c>
    </row>
    <row r="299" spans="1:14" x14ac:dyDescent="0.2">
      <c r="A299" s="14" t="str">
        <f>IF(B299&lt;CONFIGURAÇÕES!$D$19,TEXT(B299,"DDDD")," ")</f>
        <v xml:space="preserve"> </v>
      </c>
      <c r="B299" s="15" t="str">
        <f>IF(B298="","",IF((B298+1)&lt;CONFIGURAÇÕES!$D$19,'AULAS REMOTAS'!B298+1,""))</f>
        <v/>
      </c>
      <c r="C299" s="14" t="str">
        <f>IF(B299="","",VLOOKUP(B299,'DIAS LETIVOS'!D292:E657,2,0))</f>
        <v/>
      </c>
      <c r="D299" s="16" t="str">
        <f>IF(B299="","",IF(VLOOKUP(B299,'DIAS LETIVOS'!D292:F657,3,0)="","",VLOOKUP(B299,'DIAS LETIVOS'!D292:F657,3,0)))</f>
        <v/>
      </c>
      <c r="E299" s="51"/>
      <c r="F299" s="51"/>
      <c r="G299" s="51"/>
      <c r="H299" s="51"/>
      <c r="I299" s="39">
        <f t="shared" si="9"/>
        <v>0</v>
      </c>
      <c r="J299" s="26" t="str">
        <f t="shared" si="10"/>
        <v/>
      </c>
    </row>
    <row r="300" spans="1:14" x14ac:dyDescent="0.2">
      <c r="A300" s="14" t="str">
        <f>IF(B300&lt;CONFIGURAÇÕES!$D$19,TEXT(B300,"DDDD")," ")</f>
        <v xml:space="preserve"> </v>
      </c>
      <c r="B300" s="15" t="str">
        <f>IF(B299="","",IF((B299+1)&lt;CONFIGURAÇÕES!$D$19,'AULAS REMOTAS'!B299+1,""))</f>
        <v/>
      </c>
      <c r="C300" s="14" t="str">
        <f>IF(B300="","",VLOOKUP(B300,'DIAS LETIVOS'!D293:E658,2,0))</f>
        <v/>
      </c>
      <c r="D300" s="16" t="str">
        <f>IF(B300="","",IF(VLOOKUP(B300,'DIAS LETIVOS'!D293:F658,3,0)="","",VLOOKUP(B300,'DIAS LETIVOS'!D293:F658,3,0)))</f>
        <v/>
      </c>
      <c r="E300" s="51"/>
      <c r="F300" s="51"/>
      <c r="G300" s="51"/>
      <c r="H300" s="51"/>
      <c r="I300" s="39">
        <f t="shared" si="9"/>
        <v>0</v>
      </c>
      <c r="J300" s="26" t="str">
        <f t="shared" si="10"/>
        <v/>
      </c>
    </row>
    <row r="301" spans="1:14" ht="29" x14ac:dyDescent="0.35">
      <c r="C301" s="55">
        <f>SUM(C11:C300)</f>
        <v>0</v>
      </c>
      <c r="D301" s="23" t="s">
        <v>52</v>
      </c>
      <c r="E301" s="3">
        <f>SUM(E11:E300)</f>
        <v>0</v>
      </c>
      <c r="F301" s="3">
        <f>SUM(F11:F300)</f>
        <v>0</v>
      </c>
      <c r="G301" s="3">
        <f>SUM(G11:G300)</f>
        <v>0</v>
      </c>
      <c r="J301" s="26">
        <f>SUM(J11:J300)</f>
        <v>0</v>
      </c>
      <c r="K301" s="78" t="s">
        <v>54</v>
      </c>
      <c r="L301" s="78"/>
      <c r="M301" s="78"/>
      <c r="N301" s="78"/>
    </row>
    <row r="302" spans="1:14" ht="60" x14ac:dyDescent="0.2">
      <c r="D302" s="25"/>
      <c r="E302" s="24" t="s">
        <v>46</v>
      </c>
      <c r="F302" s="24" t="s">
        <v>47</v>
      </c>
      <c r="G302" s="22" t="s">
        <v>48</v>
      </c>
    </row>
    <row r="303" spans="1:14" ht="29" x14ac:dyDescent="0.35">
      <c r="D303" s="77" t="s">
        <v>53</v>
      </c>
      <c r="E303" s="77"/>
      <c r="F303" s="77"/>
      <c r="G303" s="3">
        <f>E301+F301+G301</f>
        <v>0</v>
      </c>
    </row>
  </sheetData>
  <sheetProtection algorithmName="SHA-512" hashValue="nuS73Mk1EzcgnX5HacQ6eaGNO1jv8a3ODUwQhh05ynw9WESYbUejigZMI+WU7TWw/LH1jrcmuoWJvSo1EqzVZg==" saltValue="4cKsozj+Sjam0/xuCYCYPQ==" spinCount="100000" sheet="1" objects="1" scenarios="1"/>
  <mergeCells count="7">
    <mergeCell ref="G3:H4"/>
    <mergeCell ref="G2:H2"/>
    <mergeCell ref="D303:F303"/>
    <mergeCell ref="K301:N301"/>
    <mergeCell ref="E3:F3"/>
    <mergeCell ref="E4:F4"/>
    <mergeCell ref="A3:D4"/>
  </mergeCells>
  <conditionalFormatting sqref="A11:A129">
    <cfRule type="expression" dxfId="19" priority="20">
      <formula>C11=0</formula>
    </cfRule>
  </conditionalFormatting>
  <conditionalFormatting sqref="B11:B129">
    <cfRule type="expression" dxfId="18" priority="19">
      <formula>C11=0</formula>
    </cfRule>
  </conditionalFormatting>
  <conditionalFormatting sqref="D11:D300">
    <cfRule type="expression" dxfId="17" priority="18">
      <formula>C11=0</formula>
    </cfRule>
  </conditionalFormatting>
  <conditionalFormatting sqref="C11:C300">
    <cfRule type="expression" dxfId="16" priority="6">
      <formula>C11=1</formula>
    </cfRule>
    <cfRule type="expression" dxfId="15" priority="17">
      <formula>C11=0</formula>
    </cfRule>
  </conditionalFormatting>
  <conditionalFormatting sqref="E11:E300">
    <cfRule type="expression" dxfId="14" priority="4">
      <formula>C11=1</formula>
    </cfRule>
    <cfRule type="expression" dxfId="13" priority="16">
      <formula>C11=0</formula>
    </cfRule>
  </conditionalFormatting>
  <conditionalFormatting sqref="F11:F300">
    <cfRule type="expression" dxfId="12" priority="3">
      <formula>C11=1</formula>
    </cfRule>
    <cfRule type="expression" dxfId="11" priority="15">
      <formula>C11=0</formula>
    </cfRule>
  </conditionalFormatting>
  <conditionalFormatting sqref="G11:G300">
    <cfRule type="expression" dxfId="10" priority="2">
      <formula>C11=1</formula>
    </cfRule>
    <cfRule type="expression" dxfId="9" priority="14">
      <formula>C11=0</formula>
    </cfRule>
  </conditionalFormatting>
  <conditionalFormatting sqref="H11:H300">
    <cfRule type="expression" dxfId="8" priority="1">
      <formula>C11=1</formula>
    </cfRule>
    <cfRule type="expression" dxfId="7" priority="13">
      <formula>C11=0</formula>
    </cfRule>
  </conditionalFormatting>
  <conditionalFormatting sqref="C11:C300">
    <cfRule type="expression" dxfId="6" priority="12">
      <formula>C11=0</formula>
    </cfRule>
  </conditionalFormatting>
  <conditionalFormatting sqref="D11:D300">
    <cfRule type="expression" dxfId="5" priority="5">
      <formula>C11=1</formula>
    </cfRule>
    <cfRule type="expression" dxfId="4" priority="11">
      <formula>C11=0</formula>
    </cfRule>
  </conditionalFormatting>
  <conditionalFormatting sqref="B11:B300">
    <cfRule type="expression" dxfId="3" priority="7">
      <formula>C11=1</formula>
    </cfRule>
    <cfRule type="expression" dxfId="2" priority="10">
      <formula>C11=0</formula>
    </cfRule>
  </conditionalFormatting>
  <conditionalFormatting sqref="A11:A300">
    <cfRule type="expression" dxfId="1" priority="8">
      <formula>C11=1</formula>
    </cfRule>
    <cfRule type="expression" dxfId="0" priority="9">
      <formula>C11=0</formula>
    </cfRule>
  </conditionalFormatting>
  <dataValidations count="1">
    <dataValidation type="whole" operator="greaterThan" allowBlank="1" showInputMessage="1" showErrorMessage="1" errorTitle="Erro!" error="Coloque apenas números (minutos) inteiros. O valor deve ser maior ou igual a zero." sqref="E11:G300" xr:uid="{7EF8398C-604D-2E42-9A9A-6D6A0A9F7FFA}">
      <formula1>-1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DIAS LETIVOS</vt:lpstr>
      <vt:lpstr>CONFIGURAÇÕES</vt:lpstr>
      <vt:lpstr>AULAS REMOTAS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</dc:creator>
  <cp:lastModifiedBy>Cassio</cp:lastModifiedBy>
  <dcterms:created xsi:type="dcterms:W3CDTF">2020-05-01T12:01:15Z</dcterms:created>
  <dcterms:modified xsi:type="dcterms:W3CDTF">2020-05-01T23:37:00Z</dcterms:modified>
</cp:coreProperties>
</file>